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 подпрограм" sheetId="4" r:id="rId1"/>
  </sheets>
  <definedNames>
    <definedName name="_xlnm._FilterDatabase" localSheetId="0" hidden="1">'с подпрограм'!$A$4:$Q$178</definedName>
    <definedName name="_xlnm.Print_Titles" localSheetId="0">'с подпрограм'!$4:$4</definedName>
    <definedName name="_xlnm.Print_Area" localSheetId="0">'с подпрограм'!$A$1:$R$177</definedName>
  </definedNames>
  <calcPr calcId="152511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5" i="4"/>
  <c r="O31" i="4" l="1"/>
  <c r="O15" i="4" l="1"/>
  <c r="O14" i="4"/>
  <c r="G15" i="4"/>
  <c r="I15" i="4" s="1"/>
  <c r="K15" i="4" s="1"/>
  <c r="M15" i="4" l="1"/>
  <c r="L175" i="4"/>
  <c r="I56" i="4"/>
  <c r="I65" i="4"/>
  <c r="I85" i="4"/>
  <c r="I89" i="4"/>
  <c r="I90" i="4"/>
  <c r="I104" i="4"/>
  <c r="I127" i="4"/>
  <c r="I128" i="4"/>
  <c r="I142" i="4"/>
  <c r="I144" i="4"/>
  <c r="I145" i="4"/>
  <c r="I147" i="4"/>
  <c r="I158" i="4"/>
  <c r="P15" i="4" l="1"/>
  <c r="N175" i="4"/>
  <c r="G79" i="4" l="1"/>
  <c r="I79" i="4" s="1"/>
  <c r="F73" i="4" l="1"/>
  <c r="F175" i="4" s="1"/>
  <c r="H73" i="4"/>
  <c r="J73" i="4"/>
  <c r="E73" i="4"/>
  <c r="O39" i="4" l="1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6" i="4"/>
  <c r="J175" i="4" l="1"/>
  <c r="O6" i="4" l="1"/>
  <c r="O7" i="4"/>
  <c r="O8" i="4"/>
  <c r="O9" i="4"/>
  <c r="O10" i="4"/>
  <c r="O11" i="4"/>
  <c r="O12" i="4"/>
  <c r="O13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2" i="4"/>
  <c r="O33" i="4"/>
  <c r="O34" i="4"/>
  <c r="O35" i="4"/>
  <c r="O36" i="4"/>
  <c r="O37" i="4"/>
  <c r="O38" i="4"/>
  <c r="O5" i="4"/>
  <c r="K56" i="4"/>
  <c r="K65" i="4"/>
  <c r="K85" i="4"/>
  <c r="K90" i="4"/>
  <c r="K104" i="4"/>
  <c r="K147" i="4"/>
  <c r="K158" i="4"/>
  <c r="M158" i="4" l="1"/>
  <c r="P158" i="4" s="1"/>
  <c r="R158" i="4" s="1"/>
  <c r="M104" i="4"/>
  <c r="M85" i="4"/>
  <c r="M56" i="4"/>
  <c r="M147" i="4"/>
  <c r="M90" i="4"/>
  <c r="M65" i="4"/>
  <c r="P65" i="4" l="1"/>
  <c r="R65" i="4" s="1"/>
  <c r="P90" i="4"/>
  <c r="R90" i="4" s="1"/>
  <c r="P147" i="4"/>
  <c r="R147" i="4" s="1"/>
  <c r="P56" i="4"/>
  <c r="R56" i="4" s="1"/>
  <c r="P85" i="4"/>
  <c r="P104" i="4"/>
  <c r="R104" i="4" s="1"/>
  <c r="H175" i="4"/>
  <c r="H177" i="4" s="1"/>
  <c r="G5" i="4"/>
  <c r="I5" i="4" l="1"/>
  <c r="K5" i="4" s="1"/>
  <c r="O175" i="4"/>
  <c r="K89" i="4"/>
  <c r="K127" i="4"/>
  <c r="K128" i="4"/>
  <c r="K142" i="4"/>
  <c r="K144" i="4"/>
  <c r="K145" i="4"/>
  <c r="M145" i="4" l="1"/>
  <c r="M142" i="4"/>
  <c r="P142" i="4" s="1"/>
  <c r="R142" i="4" s="1"/>
  <c r="M127" i="4"/>
  <c r="M144" i="4"/>
  <c r="P144" i="4" s="1"/>
  <c r="M128" i="4"/>
  <c r="M89" i="4"/>
  <c r="M5" i="4"/>
  <c r="R144" i="4"/>
  <c r="G6" i="4"/>
  <c r="G7" i="4"/>
  <c r="G8" i="4"/>
  <c r="G9" i="4"/>
  <c r="G10" i="4"/>
  <c r="G11" i="4"/>
  <c r="G12" i="4"/>
  <c r="G13" i="4"/>
  <c r="G14" i="4"/>
  <c r="G16" i="4"/>
  <c r="G17" i="4"/>
  <c r="G18" i="4"/>
  <c r="G19" i="4"/>
  <c r="G20" i="4"/>
  <c r="I20" i="4" s="1"/>
  <c r="K20" i="4" s="1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I38" i="4" s="1"/>
  <c r="G39" i="4"/>
  <c r="I39" i="4" s="1"/>
  <c r="G40" i="4"/>
  <c r="I40" i="4" s="1"/>
  <c r="G41" i="4"/>
  <c r="I41" i="4" s="1"/>
  <c r="G42" i="4"/>
  <c r="I42" i="4" s="1"/>
  <c r="G43" i="4"/>
  <c r="I43" i="4" s="1"/>
  <c r="G44" i="4"/>
  <c r="I44" i="4" s="1"/>
  <c r="G45" i="4"/>
  <c r="I45" i="4" s="1"/>
  <c r="G46" i="4"/>
  <c r="I46" i="4" s="1"/>
  <c r="G47" i="4"/>
  <c r="I47" i="4" s="1"/>
  <c r="G48" i="4"/>
  <c r="I48" i="4" s="1"/>
  <c r="G49" i="4"/>
  <c r="I49" i="4" s="1"/>
  <c r="G50" i="4"/>
  <c r="I50" i="4" s="1"/>
  <c r="G51" i="4"/>
  <c r="I51" i="4" s="1"/>
  <c r="G52" i="4"/>
  <c r="I52" i="4" s="1"/>
  <c r="G53" i="4"/>
  <c r="I53" i="4" s="1"/>
  <c r="G54" i="4"/>
  <c r="I54" i="4" s="1"/>
  <c r="G55" i="4"/>
  <c r="I55" i="4" s="1"/>
  <c r="G57" i="4"/>
  <c r="G58" i="4"/>
  <c r="G59" i="4"/>
  <c r="G60" i="4"/>
  <c r="I60" i="4" s="1"/>
  <c r="K60" i="4" s="1"/>
  <c r="G61" i="4"/>
  <c r="G62" i="4"/>
  <c r="G63" i="4"/>
  <c r="G64" i="4"/>
  <c r="G66" i="4"/>
  <c r="G67" i="4"/>
  <c r="G68" i="4"/>
  <c r="G69" i="4"/>
  <c r="G70" i="4"/>
  <c r="G71" i="4"/>
  <c r="G72" i="4"/>
  <c r="G74" i="4"/>
  <c r="I74" i="4" s="1"/>
  <c r="G75" i="4"/>
  <c r="G76" i="4"/>
  <c r="G77" i="4"/>
  <c r="G78" i="4"/>
  <c r="I78" i="4" s="1"/>
  <c r="G80" i="4"/>
  <c r="I80" i="4" s="1"/>
  <c r="G81" i="4"/>
  <c r="I81" i="4" s="1"/>
  <c r="G82" i="4"/>
  <c r="I82" i="4" s="1"/>
  <c r="G83" i="4"/>
  <c r="I83" i="4" s="1"/>
  <c r="G84" i="4"/>
  <c r="I84" i="4" s="1"/>
  <c r="G86" i="4"/>
  <c r="I86" i="4" s="1"/>
  <c r="G87" i="4"/>
  <c r="G88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9" i="4"/>
  <c r="G130" i="4"/>
  <c r="G131" i="4"/>
  <c r="G132" i="4"/>
  <c r="G133" i="4"/>
  <c r="G134" i="4"/>
  <c r="G136" i="4"/>
  <c r="G137" i="4"/>
  <c r="G138" i="4"/>
  <c r="G139" i="4"/>
  <c r="G140" i="4"/>
  <c r="G141" i="4"/>
  <c r="G143" i="4"/>
  <c r="G146" i="4"/>
  <c r="G148" i="4"/>
  <c r="G149" i="4"/>
  <c r="G150" i="4"/>
  <c r="G151" i="4"/>
  <c r="G152" i="4"/>
  <c r="G153" i="4"/>
  <c r="G154" i="4"/>
  <c r="G155" i="4"/>
  <c r="G156" i="4"/>
  <c r="G157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6" i="4"/>
  <c r="O177" i="4"/>
  <c r="M60" i="4" l="1"/>
  <c r="M20" i="4"/>
  <c r="P5" i="4"/>
  <c r="P89" i="4"/>
  <c r="R89" i="4" s="1"/>
  <c r="P128" i="4"/>
  <c r="R128" i="4" s="1"/>
  <c r="P127" i="4"/>
  <c r="R127" i="4" s="1"/>
  <c r="P145" i="4"/>
  <c r="R145" i="4" s="1"/>
  <c r="I174" i="4"/>
  <c r="K174" i="4" s="1"/>
  <c r="I172" i="4"/>
  <c r="K172" i="4" s="1"/>
  <c r="I170" i="4"/>
  <c r="K170" i="4" s="1"/>
  <c r="I168" i="4"/>
  <c r="K168" i="4" s="1"/>
  <c r="I166" i="4"/>
  <c r="K166" i="4" s="1"/>
  <c r="I164" i="4"/>
  <c r="K164" i="4" s="1"/>
  <c r="I162" i="4"/>
  <c r="K162" i="4" s="1"/>
  <c r="I160" i="4"/>
  <c r="K160" i="4" s="1"/>
  <c r="I157" i="4"/>
  <c r="K157" i="4" s="1"/>
  <c r="I155" i="4"/>
  <c r="K155" i="4" s="1"/>
  <c r="I153" i="4"/>
  <c r="K153" i="4" s="1"/>
  <c r="I151" i="4"/>
  <c r="K151" i="4" s="1"/>
  <c r="I149" i="4"/>
  <c r="K149" i="4" s="1"/>
  <c r="I146" i="4"/>
  <c r="K146" i="4" s="1"/>
  <c r="I141" i="4"/>
  <c r="K141" i="4" s="1"/>
  <c r="I139" i="4"/>
  <c r="K139" i="4" s="1"/>
  <c r="I137" i="4"/>
  <c r="K137" i="4" s="1"/>
  <c r="I135" i="4"/>
  <c r="K135" i="4" s="1"/>
  <c r="I133" i="4"/>
  <c r="K133" i="4" s="1"/>
  <c r="I131" i="4"/>
  <c r="K131" i="4" s="1"/>
  <c r="I129" i="4"/>
  <c r="K129" i="4" s="1"/>
  <c r="I125" i="4"/>
  <c r="K125" i="4" s="1"/>
  <c r="I123" i="4"/>
  <c r="K123" i="4" s="1"/>
  <c r="I121" i="4"/>
  <c r="K121" i="4" s="1"/>
  <c r="I119" i="4"/>
  <c r="K119" i="4" s="1"/>
  <c r="I117" i="4"/>
  <c r="K117" i="4" s="1"/>
  <c r="I115" i="4"/>
  <c r="K115" i="4" s="1"/>
  <c r="I113" i="4"/>
  <c r="K113" i="4" s="1"/>
  <c r="I111" i="4"/>
  <c r="K111" i="4" s="1"/>
  <c r="I109" i="4"/>
  <c r="K109" i="4" s="1"/>
  <c r="I107" i="4"/>
  <c r="K107" i="4" s="1"/>
  <c r="I105" i="4"/>
  <c r="K105" i="4" s="1"/>
  <c r="I102" i="4"/>
  <c r="K102" i="4" s="1"/>
  <c r="I100" i="4"/>
  <c r="K100" i="4" s="1"/>
  <c r="I98" i="4"/>
  <c r="K98" i="4" s="1"/>
  <c r="I96" i="4"/>
  <c r="K96" i="4" s="1"/>
  <c r="I94" i="4"/>
  <c r="K94" i="4" s="1"/>
  <c r="I92" i="4"/>
  <c r="K92" i="4" s="1"/>
  <c r="I88" i="4"/>
  <c r="K88" i="4" s="1"/>
  <c r="I76" i="4"/>
  <c r="K76" i="4" s="1"/>
  <c r="I71" i="4"/>
  <c r="K71" i="4" s="1"/>
  <c r="I69" i="4"/>
  <c r="K69" i="4" s="1"/>
  <c r="I67" i="4"/>
  <c r="K67" i="4" s="1"/>
  <c r="I64" i="4"/>
  <c r="K64" i="4" s="1"/>
  <c r="I62" i="4"/>
  <c r="K62" i="4" s="1"/>
  <c r="I58" i="4"/>
  <c r="K58" i="4" s="1"/>
  <c r="I37" i="4"/>
  <c r="K37" i="4" s="1"/>
  <c r="I35" i="4"/>
  <c r="K35" i="4" s="1"/>
  <c r="I33" i="4"/>
  <c r="K33" i="4" s="1"/>
  <c r="I31" i="4"/>
  <c r="K31" i="4" s="1"/>
  <c r="I29" i="4"/>
  <c r="K29" i="4" s="1"/>
  <c r="I27" i="4"/>
  <c r="K27" i="4" s="1"/>
  <c r="I25" i="4"/>
  <c r="K25" i="4" s="1"/>
  <c r="I23" i="4"/>
  <c r="K23" i="4" s="1"/>
  <c r="I21" i="4"/>
  <c r="K21" i="4" s="1"/>
  <c r="M21" i="4" s="1"/>
  <c r="I19" i="4"/>
  <c r="K19" i="4" s="1"/>
  <c r="I17" i="4"/>
  <c r="K17" i="4" s="1"/>
  <c r="I14" i="4"/>
  <c r="K14" i="4" s="1"/>
  <c r="I12" i="4"/>
  <c r="K12" i="4" s="1"/>
  <c r="M12" i="4" s="1"/>
  <c r="I10" i="4"/>
  <c r="K10" i="4" s="1"/>
  <c r="I8" i="4"/>
  <c r="K8" i="4" s="1"/>
  <c r="M8" i="4" s="1"/>
  <c r="I6" i="4"/>
  <c r="K6" i="4" s="1"/>
  <c r="M6" i="4" s="1"/>
  <c r="I173" i="4"/>
  <c r="K173" i="4" s="1"/>
  <c r="I171" i="4"/>
  <c r="K171" i="4" s="1"/>
  <c r="I169" i="4"/>
  <c r="K169" i="4" s="1"/>
  <c r="I167" i="4"/>
  <c r="K167" i="4" s="1"/>
  <c r="I165" i="4"/>
  <c r="K165" i="4" s="1"/>
  <c r="I163" i="4"/>
  <c r="K163" i="4" s="1"/>
  <c r="I161" i="4"/>
  <c r="K161" i="4" s="1"/>
  <c r="I159" i="4"/>
  <c r="K159" i="4" s="1"/>
  <c r="I156" i="4"/>
  <c r="K156" i="4" s="1"/>
  <c r="I154" i="4"/>
  <c r="K154" i="4" s="1"/>
  <c r="I152" i="4"/>
  <c r="K152" i="4" s="1"/>
  <c r="I150" i="4"/>
  <c r="K150" i="4" s="1"/>
  <c r="I148" i="4"/>
  <c r="K148" i="4" s="1"/>
  <c r="I143" i="4"/>
  <c r="K143" i="4" s="1"/>
  <c r="I140" i="4"/>
  <c r="K140" i="4" s="1"/>
  <c r="I138" i="4"/>
  <c r="K138" i="4" s="1"/>
  <c r="I136" i="4"/>
  <c r="K136" i="4" s="1"/>
  <c r="I134" i="4"/>
  <c r="K134" i="4" s="1"/>
  <c r="I132" i="4"/>
  <c r="K132" i="4" s="1"/>
  <c r="I130" i="4"/>
  <c r="K130" i="4" s="1"/>
  <c r="I126" i="4"/>
  <c r="K126" i="4" s="1"/>
  <c r="I124" i="4"/>
  <c r="K124" i="4" s="1"/>
  <c r="I122" i="4"/>
  <c r="K122" i="4" s="1"/>
  <c r="I120" i="4"/>
  <c r="K120" i="4" s="1"/>
  <c r="I118" i="4"/>
  <c r="K118" i="4" s="1"/>
  <c r="I116" i="4"/>
  <c r="K116" i="4" s="1"/>
  <c r="I114" i="4"/>
  <c r="K114" i="4" s="1"/>
  <c r="I112" i="4"/>
  <c r="K112" i="4" s="1"/>
  <c r="I110" i="4"/>
  <c r="K110" i="4" s="1"/>
  <c r="I108" i="4"/>
  <c r="K108" i="4" s="1"/>
  <c r="I106" i="4"/>
  <c r="K106" i="4" s="1"/>
  <c r="I103" i="4"/>
  <c r="K103" i="4" s="1"/>
  <c r="I101" i="4"/>
  <c r="K101" i="4" s="1"/>
  <c r="I99" i="4"/>
  <c r="K99" i="4" s="1"/>
  <c r="I97" i="4"/>
  <c r="K97" i="4" s="1"/>
  <c r="I95" i="4"/>
  <c r="K95" i="4" s="1"/>
  <c r="I93" i="4"/>
  <c r="K93" i="4" s="1"/>
  <c r="I91" i="4"/>
  <c r="K91" i="4" s="1"/>
  <c r="I87" i="4"/>
  <c r="K87" i="4" s="1"/>
  <c r="I77" i="4"/>
  <c r="K77" i="4" s="1"/>
  <c r="I75" i="4"/>
  <c r="K75" i="4" s="1"/>
  <c r="I72" i="4"/>
  <c r="K72" i="4" s="1"/>
  <c r="I70" i="4"/>
  <c r="K70" i="4" s="1"/>
  <c r="I68" i="4"/>
  <c r="K68" i="4" s="1"/>
  <c r="I66" i="4"/>
  <c r="K66" i="4" s="1"/>
  <c r="I63" i="4"/>
  <c r="K63" i="4" s="1"/>
  <c r="I61" i="4"/>
  <c r="K61" i="4" s="1"/>
  <c r="I59" i="4"/>
  <c r="K59" i="4" s="1"/>
  <c r="I57" i="4"/>
  <c r="K57" i="4" s="1"/>
  <c r="I36" i="4"/>
  <c r="K36" i="4" s="1"/>
  <c r="I34" i="4"/>
  <c r="K34" i="4" s="1"/>
  <c r="I32" i="4"/>
  <c r="K32" i="4" s="1"/>
  <c r="I30" i="4"/>
  <c r="K30" i="4" s="1"/>
  <c r="I28" i="4"/>
  <c r="K28" i="4" s="1"/>
  <c r="I26" i="4"/>
  <c r="K26" i="4" s="1"/>
  <c r="I24" i="4"/>
  <c r="K24" i="4" s="1"/>
  <c r="I22" i="4"/>
  <c r="K22" i="4" s="1"/>
  <c r="I18" i="4"/>
  <c r="K18" i="4" s="1"/>
  <c r="I16" i="4"/>
  <c r="K16" i="4" s="1"/>
  <c r="I13" i="4"/>
  <c r="K13" i="4" s="1"/>
  <c r="I11" i="4"/>
  <c r="K11" i="4" s="1"/>
  <c r="I9" i="4"/>
  <c r="K9" i="4" s="1"/>
  <c r="I7" i="4"/>
  <c r="K7" i="4" s="1"/>
  <c r="I176" i="4"/>
  <c r="M37" i="4"/>
  <c r="M35" i="4"/>
  <c r="M33" i="4"/>
  <c r="M31" i="4"/>
  <c r="M29" i="4"/>
  <c r="P24" i="4"/>
  <c r="P18" i="4"/>
  <c r="M10" i="4"/>
  <c r="G73" i="4"/>
  <c r="G175" i="4" s="1"/>
  <c r="K84" i="4"/>
  <c r="K82" i="4"/>
  <c r="K78" i="4"/>
  <c r="K54" i="4"/>
  <c r="K52" i="4"/>
  <c r="K50" i="4"/>
  <c r="K48" i="4"/>
  <c r="K46" i="4"/>
  <c r="K44" i="4"/>
  <c r="K42" i="4"/>
  <c r="K40" i="4"/>
  <c r="K38" i="4"/>
  <c r="K86" i="4"/>
  <c r="K83" i="4"/>
  <c r="K79" i="4"/>
  <c r="K55" i="4"/>
  <c r="K53" i="4"/>
  <c r="K51" i="4"/>
  <c r="K49" i="4"/>
  <c r="K47" i="4"/>
  <c r="K45" i="4"/>
  <c r="K43" i="4"/>
  <c r="K39" i="4"/>
  <c r="K80" i="4"/>
  <c r="K81" i="4"/>
  <c r="K41" i="4"/>
  <c r="E175" i="4"/>
  <c r="M16" i="4" l="1"/>
  <c r="M81" i="4"/>
  <c r="M45" i="4"/>
  <c r="P12" i="4"/>
  <c r="P29" i="4"/>
  <c r="M7" i="4"/>
  <c r="M26" i="4"/>
  <c r="M34" i="4"/>
  <c r="M66" i="4"/>
  <c r="M75" i="4"/>
  <c r="M97" i="4"/>
  <c r="M106" i="4"/>
  <c r="M114" i="4"/>
  <c r="M122" i="4"/>
  <c r="M132" i="4"/>
  <c r="M148" i="4"/>
  <c r="P148" i="4" s="1"/>
  <c r="M156" i="4"/>
  <c r="P156" i="4" s="1"/>
  <c r="M165" i="4"/>
  <c r="M173" i="4"/>
  <c r="M62" i="4"/>
  <c r="M67" i="4"/>
  <c r="M71" i="4"/>
  <c r="M88" i="4"/>
  <c r="M94" i="4"/>
  <c r="M98" i="4"/>
  <c r="M102" i="4"/>
  <c r="M107" i="4"/>
  <c r="M111" i="4"/>
  <c r="M115" i="4"/>
  <c r="M119" i="4"/>
  <c r="M123" i="4"/>
  <c r="M129" i="4"/>
  <c r="M133" i="4"/>
  <c r="M137" i="4"/>
  <c r="M141" i="4"/>
  <c r="P149" i="4"/>
  <c r="Q149" i="4" s="1"/>
  <c r="M153" i="4"/>
  <c r="P157" i="4"/>
  <c r="M162" i="4"/>
  <c r="P162" i="4" s="1"/>
  <c r="R162" i="4" s="1"/>
  <c r="M166" i="4"/>
  <c r="P166" i="4" s="1"/>
  <c r="R166" i="4" s="1"/>
  <c r="M170" i="4"/>
  <c r="P170" i="4" s="1"/>
  <c r="M174" i="4"/>
  <c r="P174" i="4" s="1"/>
  <c r="R174" i="4" s="1"/>
  <c r="M80" i="4"/>
  <c r="M53" i="4"/>
  <c r="M40" i="4"/>
  <c r="M48" i="4"/>
  <c r="M78" i="4"/>
  <c r="P8" i="4"/>
  <c r="R8" i="4" s="1"/>
  <c r="P21" i="4"/>
  <c r="R21" i="4" s="1"/>
  <c r="P33" i="4"/>
  <c r="R33" i="4" s="1"/>
  <c r="P37" i="4"/>
  <c r="M11" i="4"/>
  <c r="M22" i="4"/>
  <c r="M30" i="4"/>
  <c r="M57" i="4"/>
  <c r="M61" i="4"/>
  <c r="M70" i="4"/>
  <c r="M87" i="4"/>
  <c r="M93" i="4"/>
  <c r="M101" i="4"/>
  <c r="P110" i="4"/>
  <c r="M118" i="4"/>
  <c r="M126" i="4"/>
  <c r="P136" i="4"/>
  <c r="M140" i="4"/>
  <c r="P140" i="4" s="1"/>
  <c r="R140" i="4" s="1"/>
  <c r="M152" i="4"/>
  <c r="P152" i="4" s="1"/>
  <c r="M161" i="4"/>
  <c r="M169" i="4"/>
  <c r="M41" i="4"/>
  <c r="M43" i="4"/>
  <c r="M51" i="4"/>
  <c r="M55" i="4"/>
  <c r="M46" i="4"/>
  <c r="M50" i="4"/>
  <c r="P6" i="4"/>
  <c r="P10" i="4"/>
  <c r="R10" i="4" s="1"/>
  <c r="M17" i="4"/>
  <c r="M25" i="4"/>
  <c r="P31" i="4"/>
  <c r="R31" i="4" s="1"/>
  <c r="P35" i="4"/>
  <c r="M9" i="4"/>
  <c r="M13" i="4"/>
  <c r="M28" i="4"/>
  <c r="M32" i="4"/>
  <c r="M36" i="4"/>
  <c r="M59" i="4"/>
  <c r="M63" i="4"/>
  <c r="M68" i="4"/>
  <c r="M72" i="4"/>
  <c r="P77" i="4"/>
  <c r="R77" i="4" s="1"/>
  <c r="M91" i="4"/>
  <c r="M95" i="4"/>
  <c r="M99" i="4"/>
  <c r="P103" i="4"/>
  <c r="P108" i="4"/>
  <c r="R108" i="4" s="1"/>
  <c r="M112" i="4"/>
  <c r="M116" i="4"/>
  <c r="M120" i="4"/>
  <c r="M124" i="4"/>
  <c r="M130" i="4"/>
  <c r="M134" i="4"/>
  <c r="P134" i="4" s="1"/>
  <c r="M138" i="4"/>
  <c r="P138" i="4" s="1"/>
  <c r="R138" i="4" s="1"/>
  <c r="M143" i="4"/>
  <c r="M150" i="4"/>
  <c r="P150" i="4" s="1"/>
  <c r="M154" i="4"/>
  <c r="P154" i="4" s="1"/>
  <c r="R154" i="4" s="1"/>
  <c r="M159" i="4"/>
  <c r="M163" i="4"/>
  <c r="M167" i="4"/>
  <c r="M171" i="4"/>
  <c r="M14" i="4"/>
  <c r="M19" i="4"/>
  <c r="M23" i="4"/>
  <c r="M27" i="4"/>
  <c r="M58" i="4"/>
  <c r="M64" i="4"/>
  <c r="M69" i="4"/>
  <c r="P76" i="4"/>
  <c r="M92" i="4"/>
  <c r="M96" i="4"/>
  <c r="M100" i="4"/>
  <c r="P105" i="4"/>
  <c r="R105" i="4" s="1"/>
  <c r="M109" i="4"/>
  <c r="M113" i="4"/>
  <c r="M117" i="4"/>
  <c r="M121" i="4"/>
  <c r="M125" i="4"/>
  <c r="M131" i="4"/>
  <c r="P135" i="4"/>
  <c r="R135" i="4" s="1"/>
  <c r="M139" i="4"/>
  <c r="M146" i="4"/>
  <c r="P146" i="4" s="1"/>
  <c r="R146" i="4" s="1"/>
  <c r="P151" i="4"/>
  <c r="M155" i="4"/>
  <c r="P160" i="4"/>
  <c r="M164" i="4"/>
  <c r="P164" i="4" s="1"/>
  <c r="R164" i="4" s="1"/>
  <c r="M168" i="4"/>
  <c r="P168" i="4" s="1"/>
  <c r="M172" i="4"/>
  <c r="P172" i="4" s="1"/>
  <c r="R5" i="4"/>
  <c r="Q5" i="4"/>
  <c r="P20" i="4"/>
  <c r="Q20" i="4" s="1"/>
  <c r="P60" i="4"/>
  <c r="R60" i="4" s="1"/>
  <c r="I73" i="4"/>
  <c r="R149" i="4"/>
  <c r="R18" i="4"/>
  <c r="R24" i="4"/>
  <c r="K176" i="4"/>
  <c r="I175" i="4"/>
  <c r="K175" i="4" s="1"/>
  <c r="Q15" i="4"/>
  <c r="M47" i="4"/>
  <c r="M83" i="4"/>
  <c r="M38" i="4"/>
  <c r="M42" i="4"/>
  <c r="M54" i="4"/>
  <c r="M82" i="4"/>
  <c r="M39" i="4"/>
  <c r="M49" i="4"/>
  <c r="P79" i="4"/>
  <c r="R79" i="4" s="1"/>
  <c r="M86" i="4"/>
  <c r="M44" i="4"/>
  <c r="M52" i="4"/>
  <c r="P84" i="4"/>
  <c r="R84" i="4" s="1"/>
  <c r="K74" i="4"/>
  <c r="Q18" i="4"/>
  <c r="Q24" i="4"/>
  <c r="E177" i="4"/>
  <c r="G177" i="4" s="1"/>
  <c r="I177" i="4" s="1"/>
  <c r="K177" i="4" s="1"/>
  <c r="Q21" i="4" l="1"/>
  <c r="Q108" i="4"/>
  <c r="Q166" i="4"/>
  <c r="Q10" i="4"/>
  <c r="Q135" i="4"/>
  <c r="R172" i="4"/>
  <c r="Q172" i="4"/>
  <c r="R168" i="4"/>
  <c r="Q168" i="4"/>
  <c r="R160" i="4"/>
  <c r="Q160" i="4"/>
  <c r="P155" i="4"/>
  <c r="R151" i="4"/>
  <c r="Q151" i="4"/>
  <c r="P139" i="4"/>
  <c r="P131" i="4"/>
  <c r="P125" i="4"/>
  <c r="P121" i="4"/>
  <c r="P113" i="4"/>
  <c r="P100" i="4"/>
  <c r="P96" i="4"/>
  <c r="R76" i="4"/>
  <c r="Q76" i="4"/>
  <c r="P69" i="4"/>
  <c r="P64" i="4"/>
  <c r="P58" i="4"/>
  <c r="P23" i="4"/>
  <c r="P19" i="4"/>
  <c r="P14" i="4"/>
  <c r="P167" i="4"/>
  <c r="P163" i="4"/>
  <c r="P159" i="4"/>
  <c r="R150" i="4"/>
  <c r="Q150" i="4"/>
  <c r="P143" i="4"/>
  <c r="R143" i="4" s="1"/>
  <c r="R134" i="4"/>
  <c r="Q134" i="4"/>
  <c r="P130" i="4"/>
  <c r="P124" i="4"/>
  <c r="P120" i="4"/>
  <c r="P116" i="4"/>
  <c r="P112" i="4"/>
  <c r="R103" i="4"/>
  <c r="Q103" i="4"/>
  <c r="P99" i="4"/>
  <c r="P95" i="4"/>
  <c r="P91" i="4"/>
  <c r="R91" i="4" s="1"/>
  <c r="P72" i="4"/>
  <c r="P68" i="4"/>
  <c r="P63" i="4"/>
  <c r="R63" i="4" s="1"/>
  <c r="P59" i="4"/>
  <c r="P36" i="4"/>
  <c r="P32" i="4"/>
  <c r="P28" i="4"/>
  <c r="P13" i="4"/>
  <c r="P9" i="4"/>
  <c r="R35" i="4"/>
  <c r="Q35" i="4"/>
  <c r="P17" i="4"/>
  <c r="R6" i="4"/>
  <c r="Q6" i="4"/>
  <c r="P50" i="4"/>
  <c r="P46" i="4"/>
  <c r="P55" i="4"/>
  <c r="P51" i="4"/>
  <c r="P43" i="4"/>
  <c r="P41" i="4"/>
  <c r="R41" i="4" s="1"/>
  <c r="P169" i="4"/>
  <c r="P161" i="4"/>
  <c r="R152" i="4"/>
  <c r="Q152" i="4"/>
  <c r="R136" i="4"/>
  <c r="Q136" i="4"/>
  <c r="P126" i="4"/>
  <c r="P118" i="4"/>
  <c r="R110" i="4"/>
  <c r="Q110" i="4"/>
  <c r="P101" i="4"/>
  <c r="R101" i="4" s="1"/>
  <c r="P93" i="4"/>
  <c r="P87" i="4"/>
  <c r="R87" i="4" s="1"/>
  <c r="P70" i="4"/>
  <c r="R70" i="4" s="1"/>
  <c r="P61" i="4"/>
  <c r="P57" i="4"/>
  <c r="P30" i="4"/>
  <c r="P22" i="4"/>
  <c r="P11" i="4"/>
  <c r="R37" i="4"/>
  <c r="Q37" i="4"/>
  <c r="P78" i="4"/>
  <c r="P48" i="4"/>
  <c r="P40" i="4"/>
  <c r="P53" i="4"/>
  <c r="P80" i="4"/>
  <c r="R80" i="4" s="1"/>
  <c r="Q170" i="4"/>
  <c r="R170" i="4"/>
  <c r="R157" i="4"/>
  <c r="Q157" i="4"/>
  <c r="P153" i="4"/>
  <c r="P141" i="4"/>
  <c r="P137" i="4"/>
  <c r="P133" i="4"/>
  <c r="P129" i="4"/>
  <c r="P123" i="4"/>
  <c r="P119" i="4"/>
  <c r="P115" i="4"/>
  <c r="P111" i="4"/>
  <c r="P107" i="4"/>
  <c r="P102" i="4"/>
  <c r="P98" i="4"/>
  <c r="P94" i="4"/>
  <c r="P88" i="4"/>
  <c r="P71" i="4"/>
  <c r="R71" i="4" s="1"/>
  <c r="P67" i="4"/>
  <c r="P62" i="4"/>
  <c r="P173" i="4"/>
  <c r="R173" i="4" s="1"/>
  <c r="P165" i="4"/>
  <c r="R156" i="4"/>
  <c r="Q156" i="4"/>
  <c r="R148" i="4"/>
  <c r="Q148" i="4"/>
  <c r="P132" i="4"/>
  <c r="P122" i="4"/>
  <c r="P114" i="4"/>
  <c r="P106" i="4"/>
  <c r="P97" i="4"/>
  <c r="P75" i="4"/>
  <c r="P66" i="4"/>
  <c r="P34" i="4"/>
  <c r="P26" i="4"/>
  <c r="P7" i="4"/>
  <c r="R29" i="4"/>
  <c r="Q29" i="4"/>
  <c r="R12" i="4"/>
  <c r="Q12" i="4"/>
  <c r="P45" i="4"/>
  <c r="P81" i="4"/>
  <c r="R81" i="4" s="1"/>
  <c r="P16" i="4"/>
  <c r="R16" i="4" s="1"/>
  <c r="Q162" i="4"/>
  <c r="Q77" i="4"/>
  <c r="Q138" i="4"/>
  <c r="Q31" i="4"/>
  <c r="Q164" i="4"/>
  <c r="Q146" i="4"/>
  <c r="Q140" i="4"/>
  <c r="Q33" i="4"/>
  <c r="Q8" i="4"/>
  <c r="P74" i="4"/>
  <c r="P52" i="4"/>
  <c r="P86" i="4"/>
  <c r="P49" i="4"/>
  <c r="P54" i="4"/>
  <c r="P38" i="4"/>
  <c r="P47" i="4"/>
  <c r="R47" i="4" s="1"/>
  <c r="Q154" i="4"/>
  <c r="P117" i="4"/>
  <c r="P109" i="4"/>
  <c r="P92" i="4"/>
  <c r="P27" i="4"/>
  <c r="P171" i="4"/>
  <c r="P44" i="4"/>
  <c r="R44" i="4" s="1"/>
  <c r="P39" i="4"/>
  <c r="P82" i="4"/>
  <c r="R82" i="4" s="1"/>
  <c r="P42" i="4"/>
  <c r="P83" i="4"/>
  <c r="R83" i="4" s="1"/>
  <c r="M176" i="4"/>
  <c r="P25" i="4"/>
  <c r="R15" i="4"/>
  <c r="Q82" i="4"/>
  <c r="Q79" i="4"/>
  <c r="Q84" i="4"/>
  <c r="Q47" i="4"/>
  <c r="K73" i="4"/>
  <c r="Q16" i="4"/>
  <c r="Q41" i="4" l="1"/>
  <c r="Q80" i="4"/>
  <c r="Q44" i="4"/>
  <c r="Q83" i="4"/>
  <c r="P176" i="4"/>
  <c r="R54" i="4"/>
  <c r="Q54" i="4"/>
  <c r="R52" i="4"/>
  <c r="Q52" i="4"/>
  <c r="R26" i="4"/>
  <c r="Q26" i="4"/>
  <c r="R66" i="4"/>
  <c r="Q66" i="4"/>
  <c r="R75" i="4"/>
  <c r="Q75" i="4"/>
  <c r="R106" i="4"/>
  <c r="Q106" i="4"/>
  <c r="Q122" i="4"/>
  <c r="R122" i="4"/>
  <c r="R132" i="4"/>
  <c r="Q132" i="4"/>
  <c r="R165" i="4"/>
  <c r="Q165" i="4"/>
  <c r="R62" i="4"/>
  <c r="Q62" i="4"/>
  <c r="Q94" i="4"/>
  <c r="R94" i="4"/>
  <c r="R102" i="4"/>
  <c r="Q102" i="4"/>
  <c r="R115" i="4"/>
  <c r="Q115" i="4"/>
  <c r="R141" i="4"/>
  <c r="Q141" i="4"/>
  <c r="Q81" i="4"/>
  <c r="R25" i="4"/>
  <c r="Q25" i="4"/>
  <c r="R42" i="4"/>
  <c r="Q42" i="4"/>
  <c r="R39" i="4"/>
  <c r="Q39" i="4"/>
  <c r="R171" i="4"/>
  <c r="Q171" i="4"/>
  <c r="Q27" i="4"/>
  <c r="R27" i="4"/>
  <c r="R92" i="4"/>
  <c r="Q92" i="4"/>
  <c r="R109" i="4"/>
  <c r="Q109" i="4"/>
  <c r="R117" i="4"/>
  <c r="Q117" i="4"/>
  <c r="R38" i="4"/>
  <c r="Q38" i="4"/>
  <c r="R49" i="4"/>
  <c r="Q49" i="4"/>
  <c r="R86" i="4"/>
  <c r="Q86" i="4"/>
  <c r="R45" i="4"/>
  <c r="Q45" i="4"/>
  <c r="R7" i="4"/>
  <c r="Q7" i="4"/>
  <c r="R34" i="4"/>
  <c r="Q34" i="4"/>
  <c r="R97" i="4"/>
  <c r="Q97" i="4"/>
  <c r="Q114" i="4"/>
  <c r="R114" i="4"/>
  <c r="R67" i="4"/>
  <c r="Q67" i="4"/>
  <c r="R88" i="4"/>
  <c r="Q88" i="4"/>
  <c r="R98" i="4"/>
  <c r="Q98" i="4"/>
  <c r="R107" i="4"/>
  <c r="Q107" i="4"/>
  <c r="Q111" i="4"/>
  <c r="R111" i="4"/>
  <c r="R119" i="4"/>
  <c r="Q119" i="4"/>
  <c r="R123" i="4"/>
  <c r="Q123" i="4"/>
  <c r="Q129" i="4"/>
  <c r="R129" i="4"/>
  <c r="R133" i="4"/>
  <c r="Q133" i="4"/>
  <c r="R137" i="4"/>
  <c r="Q137" i="4"/>
  <c r="R153" i="4"/>
  <c r="Q153" i="4"/>
  <c r="Q53" i="4"/>
  <c r="R53" i="4"/>
  <c r="Q40" i="4"/>
  <c r="R40" i="4"/>
  <c r="R48" i="4"/>
  <c r="Q48" i="4"/>
  <c r="R78" i="4"/>
  <c r="Q78" i="4"/>
  <c r="R11" i="4"/>
  <c r="Q11" i="4"/>
  <c r="R22" i="4"/>
  <c r="Q22" i="4"/>
  <c r="Q30" i="4"/>
  <c r="R30" i="4"/>
  <c r="Q57" i="4"/>
  <c r="R57" i="4"/>
  <c r="R61" i="4"/>
  <c r="Q61" i="4"/>
  <c r="R93" i="4"/>
  <c r="Q93" i="4"/>
  <c r="R118" i="4"/>
  <c r="Q118" i="4"/>
  <c r="R126" i="4"/>
  <c r="Q126" i="4"/>
  <c r="Q161" i="4"/>
  <c r="R161" i="4"/>
  <c r="R169" i="4"/>
  <c r="Q169" i="4"/>
  <c r="R43" i="4"/>
  <c r="Q43" i="4"/>
  <c r="R51" i="4"/>
  <c r="Q51" i="4"/>
  <c r="R55" i="4"/>
  <c r="Q55" i="4"/>
  <c r="Q46" i="4"/>
  <c r="R46" i="4"/>
  <c r="R50" i="4"/>
  <c r="Q50" i="4"/>
  <c r="R17" i="4"/>
  <c r="Q17" i="4"/>
  <c r="R9" i="4"/>
  <c r="Q9" i="4"/>
  <c r="R13" i="4"/>
  <c r="Q13" i="4"/>
  <c r="R28" i="4"/>
  <c r="Q28" i="4"/>
  <c r="R32" i="4"/>
  <c r="Q32" i="4"/>
  <c r="R36" i="4"/>
  <c r="Q36" i="4"/>
  <c r="R59" i="4"/>
  <c r="Q59" i="4"/>
  <c r="R68" i="4"/>
  <c r="Q68" i="4"/>
  <c r="R72" i="4"/>
  <c r="Q72" i="4"/>
  <c r="R95" i="4"/>
  <c r="Q95" i="4"/>
  <c r="R99" i="4"/>
  <c r="Q99" i="4"/>
  <c r="R112" i="4"/>
  <c r="Q112" i="4"/>
  <c r="R116" i="4"/>
  <c r="Q116" i="4"/>
  <c r="R120" i="4"/>
  <c r="Q120" i="4"/>
  <c r="R124" i="4"/>
  <c r="Q124" i="4"/>
  <c r="R130" i="4"/>
  <c r="Q130" i="4"/>
  <c r="R159" i="4"/>
  <c r="Q159" i="4"/>
  <c r="R163" i="4"/>
  <c r="Q163" i="4"/>
  <c r="R167" i="4"/>
  <c r="Q167" i="4"/>
  <c r="R14" i="4"/>
  <c r="Q14" i="4"/>
  <c r="R19" i="4"/>
  <c r="Q19" i="4"/>
  <c r="R23" i="4"/>
  <c r="Q23" i="4"/>
  <c r="R58" i="4"/>
  <c r="Q58" i="4"/>
  <c r="R64" i="4"/>
  <c r="Q64" i="4"/>
  <c r="R69" i="4"/>
  <c r="Q69" i="4"/>
  <c r="R96" i="4"/>
  <c r="Q96" i="4"/>
  <c r="Q100" i="4"/>
  <c r="R100" i="4"/>
  <c r="Q113" i="4"/>
  <c r="R113" i="4"/>
  <c r="Q121" i="4"/>
  <c r="R121" i="4"/>
  <c r="R125" i="4"/>
  <c r="Q125" i="4"/>
  <c r="R131" i="4"/>
  <c r="Q131" i="4"/>
  <c r="R139" i="4"/>
  <c r="Q139" i="4"/>
  <c r="R155" i="4"/>
  <c r="Q155" i="4"/>
  <c r="P73" i="4"/>
  <c r="P175" i="4"/>
  <c r="Q175" i="4" s="1"/>
  <c r="R74" i="4"/>
  <c r="Q74" i="4"/>
  <c r="Q176" i="4" l="1"/>
  <c r="R176" i="4"/>
  <c r="R175" i="4"/>
  <c r="M177" i="4"/>
  <c r="M178" i="4" s="1"/>
  <c r="R73" i="4"/>
  <c r="Q73" i="4"/>
  <c r="P177" i="4" l="1"/>
  <c r="P178" i="4" s="1"/>
  <c r="Q177" i="4" l="1"/>
  <c r="R177" i="4"/>
</calcChain>
</file>

<file path=xl/sharedStrings.xml><?xml version="1.0" encoding="utf-8"?>
<sst xmlns="http://schemas.openxmlformats.org/spreadsheetml/2006/main" count="329" uniqueCount="309">
  <si>
    <t>тыс. руб.</t>
  </si>
  <si>
    <t>Наименование</t>
  </si>
  <si>
    <t>Целевая статья</t>
  </si>
  <si>
    <t>Государственная программа Удмуртской Республики «Развитие здравоохранения»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</si>
  <si>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</si>
  <si>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</si>
  <si>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Подпрограмма «Развитие медицинской реабилитации и санаторно-курортного лечения населения, в том числе детей»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</si>
  <si>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</si>
  <si>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</si>
  <si>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«Создание условий для реализации государственной программы»</t>
  </si>
  <si>
    <t>Подпрограмма «Совершенствование системы территориального планирования»</t>
  </si>
  <si>
    <t>Подпрограмма «Лицензирование отдельных видов деятельности в сфере охраны здоровья и лицензионный контроль»</t>
  </si>
  <si>
    <t>Подпрограмма «Развитие информатизации в здравоохранении»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</si>
  <si>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</si>
  <si>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Подпрограмма «Благоустройство общественных и дворовых территорий многоквартирных домов»</t>
  </si>
  <si>
    <t>Государственная программа Удмуртской Республики «Развитие образования»</t>
  </si>
  <si>
    <t>Подпрограмма «Развитие общего образования»</t>
  </si>
  <si>
    <t>Подпрограмма «Социальная поддержка детей-сирот и детей, оставшихся без попечения родителей»</t>
  </si>
  <si>
    <t>Подпрограмма «Развитие системы воспитания и дополнительного образования детей»</t>
  </si>
  <si>
    <t>Подпрограмма «Развитие профессионального образования и науки»</t>
  </si>
  <si>
    <t>Подпрограмма «Совершенствование кадрового обеспечения»</t>
  </si>
  <si>
    <t>Подпрограмма «Детское и школьное питание»</t>
  </si>
  <si>
    <t>Государственная программа Удмуртской Республики «Культура Удмуртии»</t>
  </si>
  <si>
    <t>Подпрограмма «Поддержка профессионального искусства и народного творчества»</t>
  </si>
  <si>
    <t>Подпрограмма «Развитие библиотечного дела»</t>
  </si>
  <si>
    <t>Подпрограмма «Развитие музейного дела»</t>
  </si>
  <si>
    <t>Подпрограмма «Сохранение и развитие национального культурного наследия»</t>
  </si>
  <si>
    <t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</si>
  <si>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</si>
  <si>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</si>
  <si>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</si>
  <si>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</si>
  <si>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Подпрограмма «Сохранение и развитие языков народов Удмуртии»</t>
  </si>
  <si>
    <t>1020000000</t>
  </si>
  <si>
    <t>1030000000</t>
  </si>
  <si>
    <t>Государственная программа Удмуртской Республики «Окружающая среда и природные ресурсы»</t>
  </si>
  <si>
    <t>1100000000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</si>
  <si>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</si>
  <si>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1110000000</t>
  </si>
  <si>
    <t>Подпрограмма «Рациональное использование и охрана недр»</t>
  </si>
  <si>
    <t>1120000000</t>
  </si>
  <si>
    <t>Подпрограмма «Обращение с отходами производства и потребления, в том числе с твердыми коммунальными отходами»</t>
  </si>
  <si>
    <t>1130000000</t>
  </si>
  <si>
    <t>Подпрограмма «Развитие водохозяйственного комплекса Удмуртской Республики»</t>
  </si>
  <si>
    <t>1140000000</t>
  </si>
  <si>
    <t>Подпрограмма «Особо охраняемые природные территории и биологическое разнообразие»</t>
  </si>
  <si>
    <t>1150000000</t>
  </si>
  <si>
    <t>Подпрограмма «Экологическое образование, воспитание, просвещение»</t>
  </si>
  <si>
    <t>1160000000</t>
  </si>
  <si>
    <t>1170000000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</si>
  <si>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</si>
  <si>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1180000000</t>
  </si>
  <si>
    <t>Государственная программа Удмуртской Республики «Развитие архивного дела»</t>
  </si>
  <si>
    <t>1200000000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</si>
  <si>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</si>
  <si>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1210000000</t>
  </si>
  <si>
    <t>1220000000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</si>
  <si>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t>
  </si>
  <si>
    <t>1300000000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</si>
  <si>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</si>
  <si>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1310000000</t>
  </si>
  <si>
    <t>1330000000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</si>
  <si>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</si>
  <si>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1400000000</t>
  </si>
  <si>
    <t>Подпрограмма «Совершенствование системы государственного стратегического управления»</t>
  </si>
  <si>
    <t>1410000000</t>
  </si>
  <si>
    <t>Подпрограмма «Разработка и реализация инновационной государственной политики»</t>
  </si>
  <si>
    <t>1430000000</t>
  </si>
  <si>
    <t>Подпрограмма «Развитие малого и среднего предпринимательства в Удмуртской Республике»</t>
  </si>
  <si>
    <t>1440000000</t>
  </si>
  <si>
    <t>Подпрограмма «Реализация административной реформы»</t>
  </si>
  <si>
    <t>1450000000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</si>
  <si>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</si>
  <si>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1460000000</t>
  </si>
  <si>
    <t>Подпрограмма «Развитие межрегиональной и внешнеэкономической деятельности Удмуртской Республики»</t>
  </si>
  <si>
    <t>1470000000</t>
  </si>
  <si>
    <t>1490000000</t>
  </si>
  <si>
    <t>Подпрограмма «Реализация государственной политики по содействию развитию конкуренции в Удмуртской Республике»</t>
  </si>
  <si>
    <t>14А0000000</t>
  </si>
  <si>
    <t>Подпрограмма «Развитие туризма»</t>
  </si>
  <si>
    <t>14Б0000000</t>
  </si>
  <si>
    <t>Государственная программа Удмуртской Республики «Развитие промышленности и потребительского рынка»</t>
  </si>
  <si>
    <t>1500000000</t>
  </si>
  <si>
    <t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t>
  </si>
  <si>
    <t>1520000000</t>
  </si>
  <si>
    <t>1550000000</t>
  </si>
  <si>
    <t>Подпрограмма «Развитие инновационного территориального кластера «Удмуртский машиностроительный кластер»</t>
  </si>
  <si>
    <t>1560000000</t>
  </si>
  <si>
    <t>Государственная программа Удмуртской Республики «Развитие лесного хозяйства»</t>
  </si>
  <si>
    <t>1600000000</t>
  </si>
  <si>
    <t>Подпрограмма «Охрана и защита лесов»</t>
  </si>
  <si>
    <t>1610000000</t>
  </si>
  <si>
    <t>Подпрограмма «Обеспечение использования лесов»</t>
  </si>
  <si>
    <t>1620000000</t>
  </si>
  <si>
    <t>Подпрограмма «Воспроизводство лесов»</t>
  </si>
  <si>
    <t>1630000000</t>
  </si>
  <si>
    <t>1640000000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</si>
  <si>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</si>
  <si>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1700000000</t>
  </si>
  <si>
    <t>Подпрограмма «Развитие подотрасли растениеводства, переработки и реализации продукции растениеводства»</t>
  </si>
  <si>
    <t>1710000000</t>
  </si>
  <si>
    <t>Подпрограмма «Развитие подотрасли животноводства, переработки и реализации продукции животноводства»</t>
  </si>
  <si>
    <t>1720000000</t>
  </si>
  <si>
    <t>Подпрограмма «Поддержка малых форм хозяйствования»</t>
  </si>
  <si>
    <t>1730000000</t>
  </si>
  <si>
    <t>Подпрограмма «Техническая и технологическая модернизация, инновационное развитие»</t>
  </si>
  <si>
    <t>1740000000</t>
  </si>
  <si>
    <t>Подпрограмма «Устойчивое развитие сельских территорий»</t>
  </si>
  <si>
    <t>1750000000</t>
  </si>
  <si>
    <t>Подпрограмма «Обеспечение эпизоотического, ветеринарно - санитарного благополучия»</t>
  </si>
  <si>
    <t>1760000000</t>
  </si>
  <si>
    <t>Подпрограмма «Развитие мелиорации земель сельскохозяйственного назначения»</t>
  </si>
  <si>
    <t>1770000000</t>
  </si>
  <si>
    <t>Подпрограмма «Развитие молочного скотоводства»</t>
  </si>
  <si>
    <t>1790000000</t>
  </si>
  <si>
    <t>17В0000000</t>
  </si>
  <si>
    <t>Подпрограмма «Достижение целевых показателей региональной программы развития агропромышленного комплекса»</t>
  </si>
  <si>
    <t>17Г0000000</t>
  </si>
  <si>
    <t>Подпрограмма «Стимулирование инвестиционной деятельности в агропромышленном комплексе»</t>
  </si>
  <si>
    <t>17Д0000000</t>
  </si>
  <si>
    <t>Подпрограмма «Комплексное развитие сельских территорий»</t>
  </si>
  <si>
    <t>17Ж0000000</t>
  </si>
  <si>
    <t>Государственная программа Удмуртской Республики «Энергоэффективность и развитие энергетики в Удмуртской Республике»</t>
  </si>
  <si>
    <t>2000000000</t>
  </si>
  <si>
    <t>Подпрограмма «Энергосбережение и повышение энергетической эффективности в Удмуртской Республике»</t>
  </si>
  <si>
    <t>2010000000</t>
  </si>
  <si>
    <t>Подпрограмма «Развитие и модернизация электроэнергетики в Удмуртской Республике»</t>
  </si>
  <si>
    <t>2020000000</t>
  </si>
  <si>
    <t>Подпрограмма «Развитие рынка газомоторного топлива в Удмуртской Республике»</t>
  </si>
  <si>
    <t>2040000000</t>
  </si>
  <si>
    <t>Государственная программа Удмуртской Республики «Развитие транспортной системы Удмуртской Республики»</t>
  </si>
  <si>
    <t>2100000000</t>
  </si>
  <si>
    <t>Подпрограмма «Комплексное развитие транспорта»</t>
  </si>
  <si>
    <t>2110000000</t>
  </si>
  <si>
    <t>Подпрограмма «Развитие дорожного хозяйства»</t>
  </si>
  <si>
    <t>2120000000</t>
  </si>
  <si>
    <t>2130000000</t>
  </si>
  <si>
    <t>Подпрограмма «Повышение безопасности дорожного движения»</t>
  </si>
  <si>
    <t>2140000000</t>
  </si>
  <si>
    <t>Государственная программа Удмуртской Республики «Развитие информационного общества в Удмуртской Республике»</t>
  </si>
  <si>
    <t>2300000000</t>
  </si>
  <si>
    <t>Подпрограмма «Использование и внедрение информационно-телекоммуникационных технологий в Удмуртской Республике»</t>
  </si>
  <si>
    <t>2310000000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</si>
  <si>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t>
  </si>
  <si>
    <t>2320000000</t>
  </si>
  <si>
    <t>2330000000</t>
  </si>
  <si>
    <t>Подпрограмма «Информационное государство»</t>
  </si>
  <si>
    <t>2340000000</t>
  </si>
  <si>
    <t>Государственная программа Удмуртской Республики «Управление государственным имуществом»</t>
  </si>
  <si>
    <t>2500000000</t>
  </si>
  <si>
    <t>Подпрограмма «Управление и распоряжение земельными ресурсами»</t>
  </si>
  <si>
    <t>2530000000</t>
  </si>
  <si>
    <t>2540000000</t>
  </si>
  <si>
    <t>Подпрограмма «Государственная кадастровая оценка»</t>
  </si>
  <si>
    <t>2550000000</t>
  </si>
  <si>
    <t>Государственная программа Удмуртской Республики «Управление государственными финансами»</t>
  </si>
  <si>
    <t>2600000000</t>
  </si>
  <si>
    <t>Подпрограмма «Повышение эффективности расходов бюджета Удмуртской Республики»</t>
  </si>
  <si>
    <t>2610000000</t>
  </si>
  <si>
    <t>Подпрограмма «Нормативно-методическое обеспечение и организация бюджетного процесса в Удмуртской Республике»</t>
  </si>
  <si>
    <t>2620000000</t>
  </si>
  <si>
    <t>Подпрограмма «Управление государственным долгом Удмуртской Республики»</t>
  </si>
  <si>
    <t>2640000000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</si>
  <si>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</si>
  <si>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2650000000</t>
  </si>
  <si>
    <t>2660000000</t>
  </si>
  <si>
    <t>Подпрограмма «Управление государственными закупками в Удмуртской Республике»</t>
  </si>
  <si>
    <t>2670000000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</si>
  <si>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</si>
  <si>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2700000000</t>
  </si>
  <si>
    <t>Подпрограмма «Предупреждение, спасение, помощь»</t>
  </si>
  <si>
    <t>2710000000</t>
  </si>
  <si>
    <t>Подпрограмма «Пожарная безопасность в Удмуртской Республике»</t>
  </si>
  <si>
    <t>2720000000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</si>
  <si>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</si>
  <si>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2730000000</t>
  </si>
  <si>
    <t>Подпрограмма «Построение и развитие аппаратно-программного комплекса «Безопасный город» на территории Удмуртской Республики»</t>
  </si>
  <si>
    <t>2740000000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</si>
  <si>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</si>
  <si>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2800000000</t>
  </si>
  <si>
    <t>Подпрограмма «Обеспечение правопорядка и профилактика правонарушений в Удмуртской Республике»</t>
  </si>
  <si>
    <t>2810000000</t>
  </si>
  <si>
    <t>Подпрограмма «Предупреждение и профилактика правонарушений и преступлений, совершаемых несовершеннолетними»</t>
  </si>
  <si>
    <t>2820000000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</si>
  <si>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</si>
  <si>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2900000000</t>
  </si>
  <si>
    <t>Подпрограмма «Развитие государственной гражданской службы Удмуртской Республики»</t>
  </si>
  <si>
    <t>2910000000</t>
  </si>
  <si>
    <t>Подпрограмма «Развитие муниципальной службы в Удмуртской Республике»</t>
  </si>
  <si>
    <t>2920000000</t>
  </si>
  <si>
    <t>Подпрограмма «Формирование и подготовка резерва управленческих кадров Удмуртской Республики»</t>
  </si>
  <si>
    <t>2930000000</t>
  </si>
  <si>
    <t>Подпрограмма «Противодействие коррупции в Удмуртской Республике»</t>
  </si>
  <si>
    <t>2940000000</t>
  </si>
  <si>
    <t>Подпрограмма «Реализация государственных услуг по повышению квалификации, профессиональной переподготовке посредством государственного задания»</t>
  </si>
  <si>
    <t>2950000000</t>
  </si>
  <si>
    <t>Государственная программа Удмуртской Республики «Социальная поддержка граждан»</t>
  </si>
  <si>
    <t>3000000000</t>
  </si>
  <si>
    <t>Подпрограмма «Развитие мер социальной поддержки отдельных категорий граждан»</t>
  </si>
  <si>
    <t>3010000000</t>
  </si>
  <si>
    <t>Подпрограмма «Реализация демографической и семейной политики, совершенствование социальной поддержки семей с детьми»</t>
  </si>
  <si>
    <t>3020000000</t>
  </si>
  <si>
    <t>Подпрограмма «Модернизация и развитие социального обслуживания населения»</t>
  </si>
  <si>
    <t>3030000000</t>
  </si>
  <si>
    <t>3040000000</t>
  </si>
  <si>
    <t>3100000000</t>
  </si>
  <si>
    <t>Подпрограмма «Развитие физической культуры и содействие развитию массового спорта»</t>
  </si>
  <si>
    <t>3110000000</t>
  </si>
  <si>
    <t>Подпрограмма «Содействие развитию спорта высших достижений и обеспечение подготовки спортивного резерва»</t>
  </si>
  <si>
    <t>3120000000</t>
  </si>
  <si>
    <t>3140000000</t>
  </si>
  <si>
    <t>3150000000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</si>
  <si>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</si>
  <si>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3200000000</t>
  </si>
  <si>
    <t>Подпрограмма «Оказание содействия добровольному переселению в Удмуртскую Республику соотечественников, проживающих за рубежом»</t>
  </si>
  <si>
    <t>3220000000</t>
  </si>
  <si>
    <t>Подпрограмма «Улучшение условий и охраны труда в Удмуртской Республике»</t>
  </si>
  <si>
    <t>3240000000</t>
  </si>
  <si>
    <t>Подпрограмма «Кадровая обеспеченность экономики Удмуртской Республики»</t>
  </si>
  <si>
    <t>3250000000</t>
  </si>
  <si>
    <t>Подпрограмма «Активная политика занятости населения и социальная поддержка безработных граждан»</t>
  </si>
  <si>
    <t>3260000000</t>
  </si>
  <si>
    <t>3290000000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</si>
  <si>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</si>
  <si>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3400000000</t>
  </si>
  <si>
    <t>Подпрограмма «Повышение качества и надежности предоставления жилищно-коммунальных услуг»</t>
  </si>
  <si>
    <t>3410000000</t>
  </si>
  <si>
    <t>Подпрограмма «Обеспечение населения Удмуртской Республики питьевой водой»</t>
  </si>
  <si>
    <t>3420000000</t>
  </si>
  <si>
    <t>Государственная программа Удмуртской Республики «Развитие печати и массовых коммуникаций»</t>
  </si>
  <si>
    <t>3500000000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</si>
  <si>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</si>
  <si>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3510000000</t>
  </si>
  <si>
    <t>Подпрограмма «Сохранение и поддержка печатных средств массовой информации, полиграфии»</t>
  </si>
  <si>
    <t>3520000000</t>
  </si>
  <si>
    <t>Подпрограмма «Сохранение и поддержка выпуска книжной продукции»</t>
  </si>
  <si>
    <t>3530000000</t>
  </si>
  <si>
    <t>3540000000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</si>
  <si>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</si>
  <si>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3600000000</t>
  </si>
  <si>
    <t>Подпрограмма «Реализация государственной политики в области архитектуры и градостроительства в Удмуртской Республике»</t>
  </si>
  <si>
    <t>3610000000</t>
  </si>
  <si>
    <t>Подпрограмма «Стимулирование развития жилищного строительства»</t>
  </si>
  <si>
    <t>3620000000</t>
  </si>
  <si>
    <t>Подпрограмма «Планирование государственных капитальных вложений и реализация Адресной инвестиционной программы»</t>
  </si>
  <si>
    <t>3640000000</t>
  </si>
  <si>
    <t>3670000000</t>
  </si>
  <si>
    <t>Подпрограмма «Обеспечение жильём молодых семей»</t>
  </si>
  <si>
    <t>3680000000</t>
  </si>
  <si>
    <t>Государственная программа Удмуртской Республики «Развитие инвестиционной деятельности в Удмуртской Республике»</t>
  </si>
  <si>
    <t>3700000000</t>
  </si>
  <si>
    <t>Подпрограмма «Формирование благоприятной деловой среды для реализации инвестиционных проектов в Удмуртской Республике»</t>
  </si>
  <si>
    <t>3710000000</t>
  </si>
  <si>
    <t>Государственная программа Удмуртской Республики «Противодействие незаконному обороту наркотиков в Удмуртской Республике»</t>
  </si>
  <si>
    <t>3800000000</t>
  </si>
  <si>
    <t>Подпрограмма «Меры совершенствования оказания помощи потребителям наркотических средств и психотропных веществ»</t>
  </si>
  <si>
    <t>3820000000</t>
  </si>
  <si>
    <t>Государственная программа Удмуртской Республики «Доступная среда»</t>
  </si>
  <si>
    <t>3900000000</t>
  </si>
  <si>
    <t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</si>
  <si>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3910000000</t>
  </si>
  <si>
    <t>Подпрограмма «Совершенствование системы комплексной реабилитации и абилитации инвалидов»</t>
  </si>
  <si>
    <t>3920000000</t>
  </si>
  <si>
    <t>Приложение 3 к аналитической записке</t>
  </si>
  <si>
    <t>Подпрограмма «Развитие обрабатывающих производств»</t>
  </si>
  <si>
    <t>Подпрограмма «Развитие пчеловодства»</t>
  </si>
  <si>
    <t>17Е0000000</t>
  </si>
  <si>
    <t>Подпрограмма «Проведение государственной политики в области имущественных и земельных отношений на территории Удмуртской Республики»</t>
  </si>
  <si>
    <t>Подпрограмма «Профилактика злоупотребления наркотическими средствами»</t>
  </si>
  <si>
    <t>Подпрограмма «Комплексная реабилитация и ресоциализация лиц, потребляющих наркотические средства и психотропные вещества»</t>
  </si>
  <si>
    <t>Направление на профессиональное обучение и дополнительное профессиональное образование безработных инвалидов молодого возраста</t>
  </si>
  <si>
    <t>Итого по государственным программам</t>
  </si>
  <si>
    <t>ИТОГО</t>
  </si>
  <si>
    <t xml:space="preserve">Непрограммные направления </t>
  </si>
  <si>
    <t>Подпрограмма «Реализация отдельных направлений совершенствования системы государственного управления»</t>
  </si>
  <si>
    <t>2350000000</t>
  </si>
  <si>
    <t>2750000000</t>
  </si>
  <si>
    <t>Подпрограмма «Развитие инженерной инфраструктуры в Удмуртской Республике»</t>
  </si>
  <si>
    <t>3690000000</t>
  </si>
  <si>
    <t>Подпрограмма «Межведомственное взаимодействие по противодействию незаконному обороту наркотиков»</t>
  </si>
  <si>
    <t>3810000000</t>
  </si>
  <si>
    <t>3930200000</t>
  </si>
  <si>
    <t>17И0100000</t>
  </si>
  <si>
    <t>Подпрограмма «Развитие промышленного сектора и трудовая адаптация осужденных в учреждениях уголовно-исполнительной системы, расположенных на территории Удмуртской Республики»</t>
  </si>
  <si>
    <t>Подпрограмма «Развитие системы социального партнерства в Удмуртской Республике»</t>
  </si>
  <si>
    <t>Подпрограмма «Дополнительные мероприятия в сфере занятости населения, направленные на снижение напряженности на рынке труда»</t>
  </si>
  <si>
    <r>
      <t xml:space="preserve">Первоначальная редакция 
</t>
    </r>
    <r>
      <rPr>
        <i/>
        <sz val="12"/>
        <rFont val="Times New Roman"/>
        <family val="1"/>
        <charset val="204"/>
      </rPr>
      <t>(Закон УР от 25.12.2020 г. 
№ 85-РЗ)</t>
    </r>
  </si>
  <si>
    <r>
      <t xml:space="preserve">Поправки №1 </t>
    </r>
    <r>
      <rPr>
        <i/>
        <sz val="12"/>
        <rFont val="Times New Roman"/>
        <family val="1"/>
        <charset val="204"/>
      </rPr>
      <t>(Закон УР от  
№ 5-РЗ)</t>
    </r>
    <r>
      <rPr>
        <b/>
        <sz val="12"/>
        <rFont val="Times New Roman"/>
        <family val="1"/>
        <charset val="204"/>
      </rPr>
      <t xml:space="preserve">
</t>
    </r>
  </si>
  <si>
    <t>Годовые бюджетные назначения на 2021 год с учетом Закона УР № 5-РЗ</t>
  </si>
  <si>
    <r>
      <t xml:space="preserve">Поправки №2 </t>
    </r>
    <r>
      <rPr>
        <i/>
        <sz val="12"/>
        <rFont val="Times New Roman"/>
        <family val="1"/>
        <charset val="204"/>
      </rPr>
      <t>(Закон УР от  
№ 24-РЗ)</t>
    </r>
    <r>
      <rPr>
        <b/>
        <sz val="12"/>
        <rFont val="Times New Roman"/>
        <family val="1"/>
        <charset val="204"/>
      </rPr>
      <t xml:space="preserve">
</t>
    </r>
  </si>
  <si>
    <t>Годовые бюджетные назначения на 2021 год с учетом законопроекта</t>
  </si>
  <si>
    <t>Сумма всех поправок нарастающим итогом</t>
  </si>
  <si>
    <r>
      <t xml:space="preserve">Темп роста, %, 
</t>
    </r>
    <r>
      <rPr>
        <i/>
        <sz val="12"/>
        <rFont val="Times New Roman"/>
        <family val="1"/>
        <charset val="204"/>
      </rPr>
      <t>к первоначальной редакции</t>
    </r>
  </si>
  <si>
    <r>
      <t xml:space="preserve">Темп роста, % </t>
    </r>
    <r>
      <rPr>
        <i/>
        <sz val="12"/>
        <rFont val="Times New Roman"/>
        <family val="1"/>
        <charset val="204"/>
      </rPr>
      <t>к действующей редакции</t>
    </r>
  </si>
  <si>
    <t>Действующая редакция Закона УР на 2021 год с учетом № 24-РЗ</t>
  </si>
  <si>
    <t>Анализ изменений закона о бюджете Удмуртской Республики на 2021 год 
по государственным программам</t>
  </si>
  <si>
    <r>
      <t xml:space="preserve">Поправки № 3 </t>
    </r>
    <r>
      <rPr>
        <i/>
        <sz val="12"/>
        <rFont val="Times New Roman"/>
        <family val="1"/>
        <charset val="204"/>
      </rPr>
      <t>(Закон УР 
№ 71-РЗ)</t>
    </r>
  </si>
  <si>
    <t>Действующая редакция Закона УР на 2021 год с учетом № 71-РЗ</t>
  </si>
  <si>
    <t>Подпрограмма «Охрана здоровья матери и ребенка»</t>
  </si>
  <si>
    <t>Государственная программа Удмуртской Республики «Развитие физической культуры, спорта и молодежной политики»</t>
  </si>
  <si>
    <t>Подпрограмма «Патриотическое воспитание и подготовка молодежи к военной службе»</t>
  </si>
  <si>
    <t>Подпрограмма «Содействие социализации и эффективной самореализации молодежи»</t>
  </si>
  <si>
    <t xml:space="preserve">Подпрограмма "Развитие отраслей пищевой и перерабатывающей промышленности"
</t>
  </si>
  <si>
    <t xml:space="preserve">Действующая редакция с учетом Закона УР № 100-РЗ </t>
  </si>
  <si>
    <r>
      <t xml:space="preserve">Поправки №4 </t>
    </r>
    <r>
      <rPr>
        <i/>
        <sz val="12"/>
        <rFont val="Times New Roman"/>
        <family val="1"/>
        <charset val="204"/>
      </rPr>
      <t>(Закон УР от  21.09.2021
№ 100-РЗ)</t>
    </r>
  </si>
  <si>
    <t>200000000</t>
  </si>
  <si>
    <t>210000000</t>
  </si>
  <si>
    <t>2В0000000</t>
  </si>
  <si>
    <r>
      <t xml:space="preserve">Поправки № 5 </t>
    </r>
    <r>
      <rPr>
        <i/>
        <sz val="12"/>
        <rFont val="Times New Roman"/>
        <family val="1"/>
        <charset val="204"/>
      </rPr>
      <t>(законопроект 
№ 7595-6зп от 16.11.2021)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</si>
</sst>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color theme="8" tint="0.7999816888943144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1" fillId="0" borderId="0"/>
  </cellStyleXfs>
  <cellXfs count="68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164" fontId="14" fillId="0" borderId="0" xfId="0" applyNumberFormat="1" applyFont="1" applyFill="1" applyAlignment="1">
      <alignment vertical="top" wrapText="1"/>
    </xf>
    <xf numFmtId="165" fontId="14" fillId="0" borderId="0" xfId="0" applyNumberFormat="1" applyFont="1" applyFill="1" applyAlignment="1">
      <alignment vertical="top" wrapText="1"/>
    </xf>
    <xf numFmtId="164" fontId="14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14" fillId="2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top" wrapText="1"/>
    </xf>
    <xf numFmtId="164" fontId="14" fillId="0" borderId="6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top" wrapText="1"/>
    </xf>
    <xf numFmtId="164" fontId="22" fillId="0" borderId="1" xfId="0" applyNumberFormat="1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14" fillId="0" borderId="3" xfId="0" applyNumberFormat="1" applyFont="1" applyFill="1" applyBorder="1" applyAlignment="1">
      <alignment wrapText="1"/>
    </xf>
    <xf numFmtId="164" fontId="22" fillId="2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181"/>
  <sheetViews>
    <sheetView tabSelected="1" view="pageBreakPreview" zoomScale="60" zoomScaleNormal="60" workbookViewId="0">
      <selection activeCell="E6" sqref="E6"/>
    </sheetView>
  </sheetViews>
  <sheetFormatPr defaultRowHeight="18.75" x14ac:dyDescent="0.2"/>
  <cols>
    <col min="1" max="1" width="9.5" style="2" bestFit="1" customWidth="1"/>
    <col min="2" max="2" width="76.6640625" style="3" customWidth="1"/>
    <col min="3" max="4" width="43" style="42" hidden="1" customWidth="1"/>
    <col min="5" max="5" width="22.5" style="21" customWidth="1"/>
    <col min="6" max="6" width="21" style="14" hidden="1" customWidth="1"/>
    <col min="7" max="7" width="24.6640625" style="21" hidden="1" customWidth="1"/>
    <col min="8" max="8" width="22.1640625" style="14" hidden="1" customWidth="1"/>
    <col min="9" max="11" width="22.5" style="21" hidden="1" customWidth="1"/>
    <col min="12" max="12" width="22.5" style="24" hidden="1" customWidth="1"/>
    <col min="13" max="15" width="22.5" style="24" customWidth="1"/>
    <col min="16" max="16" width="22.5" style="23" customWidth="1"/>
    <col min="17" max="17" width="13.5" style="21" customWidth="1"/>
    <col min="18" max="18" width="13.5" style="60" customWidth="1"/>
  </cols>
  <sheetData>
    <row r="1" spans="1:18" x14ac:dyDescent="0.3">
      <c r="A1" s="6"/>
      <c r="B1" s="65" t="s">
        <v>263</v>
      </c>
      <c r="C1" s="66"/>
      <c r="D1" s="66"/>
      <c r="E1" s="65"/>
      <c r="F1" s="66"/>
      <c r="G1" s="66"/>
      <c r="H1" s="66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57" customHeight="1" x14ac:dyDescent="0.2">
      <c r="A2" s="67" t="s">
        <v>295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9.5" customHeight="1" x14ac:dyDescent="0.2"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51" t="s">
        <v>0</v>
      </c>
    </row>
    <row r="4" spans="1:18" s="18" customFormat="1" ht="114" customHeight="1" x14ac:dyDescent="0.2">
      <c r="A4" s="16"/>
      <c r="B4" s="17" t="s">
        <v>1</v>
      </c>
      <c r="C4" s="43" t="s">
        <v>2</v>
      </c>
      <c r="D4" s="49"/>
      <c r="E4" s="19" t="s">
        <v>286</v>
      </c>
      <c r="F4" s="15" t="s">
        <v>287</v>
      </c>
      <c r="G4" s="15" t="s">
        <v>288</v>
      </c>
      <c r="H4" s="15" t="s">
        <v>289</v>
      </c>
      <c r="I4" s="15" t="s">
        <v>294</v>
      </c>
      <c r="J4" s="15" t="s">
        <v>296</v>
      </c>
      <c r="K4" s="15" t="s">
        <v>297</v>
      </c>
      <c r="L4" s="15" t="s">
        <v>304</v>
      </c>
      <c r="M4" s="15" t="s">
        <v>303</v>
      </c>
      <c r="N4" s="38" t="s">
        <v>308</v>
      </c>
      <c r="O4" s="15" t="s">
        <v>291</v>
      </c>
      <c r="P4" s="15" t="s">
        <v>290</v>
      </c>
      <c r="Q4" s="15" t="s">
        <v>292</v>
      </c>
      <c r="R4" s="15" t="s">
        <v>293</v>
      </c>
    </row>
    <row r="5" spans="1:18" s="1" customFormat="1" ht="37.5" customHeight="1" x14ac:dyDescent="0.35">
      <c r="A5" s="12">
        <v>1</v>
      </c>
      <c r="B5" s="4" t="s">
        <v>3</v>
      </c>
      <c r="C5" s="48" t="s">
        <v>305</v>
      </c>
      <c r="D5" s="50" t="str">
        <f>B5&amp;C5</f>
        <v>Государственная программа Удмуртской Республики «Развитие здравоохранения»200000000</v>
      </c>
      <c r="E5" s="40">
        <v>13149816.699999999</v>
      </c>
      <c r="F5" s="29">
        <v>107136.7</v>
      </c>
      <c r="G5" s="29">
        <f>E5+F5</f>
        <v>13256953.399999999</v>
      </c>
      <c r="H5" s="29">
        <v>884120.7</v>
      </c>
      <c r="I5" s="29">
        <f>G5+H5</f>
        <v>14141074.099999998</v>
      </c>
      <c r="J5" s="29">
        <v>1057048.3999999999</v>
      </c>
      <c r="K5" s="29">
        <f>I5+J5</f>
        <v>15198122.499999998</v>
      </c>
      <c r="L5" s="29">
        <v>1149972.3999999999</v>
      </c>
      <c r="M5" s="29">
        <f t="shared" ref="M5:M17" si="0">K5+L5</f>
        <v>16348094.899999999</v>
      </c>
      <c r="N5" s="37">
        <v>581736.5</v>
      </c>
      <c r="O5" s="35">
        <f t="shared" ref="O5:O36" si="1">F5+H5+J5+L5</f>
        <v>3198278.1999999997</v>
      </c>
      <c r="P5" s="29">
        <f t="shared" ref="P5:P36" si="2">M5+N5</f>
        <v>16929831.399999999</v>
      </c>
      <c r="Q5" s="52">
        <f t="shared" ref="Q5:Q36" si="3">P5/E5*100</f>
        <v>128.74575962720454</v>
      </c>
      <c r="R5" s="52">
        <f t="shared" ref="R5:R19" si="4">P5/K5*100</f>
        <v>111.39422912270906</v>
      </c>
    </row>
    <row r="6" spans="1:18" s="22" customFormat="1" ht="56.25" customHeight="1" x14ac:dyDescent="0.3">
      <c r="A6" s="13"/>
      <c r="B6" s="5" t="s">
        <v>4</v>
      </c>
      <c r="C6" s="48" t="s">
        <v>306</v>
      </c>
      <c r="D6" s="50" t="str">
        <f t="shared" ref="D6:D69" si="5">B6&amp;C6</f>
        <v>Подпрограмма «Профилактика заболеваний и формирование здорового образа жизни. Развитие первичной медико-санитарной помощи»210000000</v>
      </c>
      <c r="E6" s="53">
        <v>1961449.8</v>
      </c>
      <c r="F6" s="30">
        <v>95000</v>
      </c>
      <c r="G6" s="30">
        <f t="shared" ref="G6:G69" si="6">E6+F6</f>
        <v>2056449.8</v>
      </c>
      <c r="H6" s="30">
        <v>70535.100000000006</v>
      </c>
      <c r="I6" s="30">
        <f t="shared" ref="I6:I68" si="7">G6+H6</f>
        <v>2126984.9</v>
      </c>
      <c r="J6" s="30">
        <v>283690.09999999998</v>
      </c>
      <c r="K6" s="30">
        <f t="shared" ref="K6:K68" si="8">I6+J6</f>
        <v>2410675</v>
      </c>
      <c r="L6" s="30">
        <v>113785</v>
      </c>
      <c r="M6" s="30">
        <f t="shared" si="0"/>
        <v>2524460</v>
      </c>
      <c r="N6" s="37">
        <v>19808.7</v>
      </c>
      <c r="O6" s="36">
        <f t="shared" si="1"/>
        <v>563010.19999999995</v>
      </c>
      <c r="P6" s="29">
        <f t="shared" si="2"/>
        <v>2544268.7000000002</v>
      </c>
      <c r="Q6" s="54">
        <f t="shared" si="3"/>
        <v>129.71367913672836</v>
      </c>
      <c r="R6" s="54">
        <f t="shared" si="4"/>
        <v>105.54175490267251</v>
      </c>
    </row>
    <row r="7" spans="1:18" s="22" customFormat="1" ht="94.5" customHeight="1" x14ac:dyDescent="0.3">
      <c r="A7" s="13"/>
      <c r="B7" s="5" t="s">
        <v>5</v>
      </c>
      <c r="C7" s="48">
        <v>220000000</v>
      </c>
      <c r="D7" s="50" t="str">
        <f t="shared" si="5"/>
        <v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помощи»220000000</v>
      </c>
      <c r="E7" s="53">
        <v>2389026.7999999998</v>
      </c>
      <c r="F7" s="30">
        <v>7102</v>
      </c>
      <c r="G7" s="30">
        <f t="shared" si="6"/>
        <v>2396128.7999999998</v>
      </c>
      <c r="H7" s="30">
        <v>62486.7</v>
      </c>
      <c r="I7" s="30">
        <f t="shared" si="7"/>
        <v>2458615.5</v>
      </c>
      <c r="J7" s="30">
        <v>612258.30000000005</v>
      </c>
      <c r="K7" s="30">
        <f t="shared" si="8"/>
        <v>3070873.8</v>
      </c>
      <c r="L7" s="30">
        <v>358100.7</v>
      </c>
      <c r="M7" s="30">
        <f t="shared" si="0"/>
        <v>3428974.5</v>
      </c>
      <c r="N7" s="37">
        <v>294088.40000000002</v>
      </c>
      <c r="O7" s="36">
        <f t="shared" si="1"/>
        <v>1039947.7</v>
      </c>
      <c r="P7" s="29">
        <f t="shared" si="2"/>
        <v>3723062.9</v>
      </c>
      <c r="Q7" s="54">
        <f t="shared" si="3"/>
        <v>155.84014796317899</v>
      </c>
      <c r="R7" s="54">
        <f t="shared" si="4"/>
        <v>121.23789977953507</v>
      </c>
    </row>
    <row r="8" spans="1:18" s="22" customFormat="1" ht="22.5" customHeight="1" x14ac:dyDescent="0.3">
      <c r="A8" s="13"/>
      <c r="B8" s="5" t="s">
        <v>298</v>
      </c>
      <c r="C8" s="48">
        <v>230000000</v>
      </c>
      <c r="D8" s="50" t="str">
        <f t="shared" si="5"/>
        <v>Подпрограмма «Охрана здоровья матери и ребенка»230000000</v>
      </c>
      <c r="E8" s="53">
        <v>103856.2</v>
      </c>
      <c r="F8" s="30">
        <v>1252.9000000000001</v>
      </c>
      <c r="G8" s="30">
        <f t="shared" si="6"/>
        <v>105109.09999999999</v>
      </c>
      <c r="H8" s="30">
        <v>11198.1</v>
      </c>
      <c r="I8" s="30">
        <f t="shared" si="7"/>
        <v>116307.2</v>
      </c>
      <c r="J8" s="30">
        <v>30403.3</v>
      </c>
      <c r="K8" s="30">
        <f t="shared" si="8"/>
        <v>146710.5</v>
      </c>
      <c r="L8" s="30">
        <v>31895.9</v>
      </c>
      <c r="M8" s="30">
        <f t="shared" si="0"/>
        <v>178606.4</v>
      </c>
      <c r="N8" s="37">
        <v>9664.9</v>
      </c>
      <c r="O8" s="36">
        <f t="shared" si="1"/>
        <v>74750.200000000012</v>
      </c>
      <c r="P8" s="29">
        <f t="shared" si="2"/>
        <v>188271.3</v>
      </c>
      <c r="Q8" s="54">
        <f t="shared" si="3"/>
        <v>181.28075165469178</v>
      </c>
      <c r="R8" s="54">
        <f t="shared" si="4"/>
        <v>128.32844274949645</v>
      </c>
    </row>
    <row r="9" spans="1:18" s="22" customFormat="1" ht="56.25" customHeight="1" x14ac:dyDescent="0.3">
      <c r="A9" s="13"/>
      <c r="B9" s="5" t="s">
        <v>6</v>
      </c>
      <c r="C9" s="48">
        <v>240000000</v>
      </c>
      <c r="D9" s="50" t="str">
        <f t="shared" si="5"/>
        <v>Подпрограмма «Развитие медицинской реабилитации и санаторно-курортного лечения населения, в том числе детей»240000000</v>
      </c>
      <c r="E9" s="53">
        <v>196772.1</v>
      </c>
      <c r="F9" s="30">
        <v>1388.3</v>
      </c>
      <c r="G9" s="30">
        <f t="shared" si="6"/>
        <v>198160.4</v>
      </c>
      <c r="H9" s="30">
        <v>8247.2000000000007</v>
      </c>
      <c r="I9" s="30">
        <f t="shared" si="7"/>
        <v>206407.6</v>
      </c>
      <c r="J9" s="30">
        <v>67641.600000000006</v>
      </c>
      <c r="K9" s="30">
        <f t="shared" si="8"/>
        <v>274049.2</v>
      </c>
      <c r="L9" s="30">
        <v>14939.9</v>
      </c>
      <c r="M9" s="30">
        <f t="shared" si="0"/>
        <v>288989.10000000003</v>
      </c>
      <c r="N9" s="37">
        <v>42176.800000000003</v>
      </c>
      <c r="O9" s="36">
        <f t="shared" si="1"/>
        <v>92217</v>
      </c>
      <c r="P9" s="29">
        <f t="shared" si="2"/>
        <v>331165.90000000002</v>
      </c>
      <c r="Q9" s="54">
        <f t="shared" si="3"/>
        <v>168.29921518345336</v>
      </c>
      <c r="R9" s="54">
        <f t="shared" si="4"/>
        <v>120.84176855834644</v>
      </c>
    </row>
    <row r="10" spans="1:18" s="22" customFormat="1" ht="37.5" customHeight="1" x14ac:dyDescent="0.3">
      <c r="A10" s="13"/>
      <c r="B10" s="5" t="s">
        <v>7</v>
      </c>
      <c r="C10" s="48">
        <v>250000000</v>
      </c>
      <c r="D10" s="50" t="str">
        <f t="shared" si="5"/>
        <v>Подпрограмма «Кадровое обеспечение системы здравоохранения»250000000</v>
      </c>
      <c r="E10" s="53">
        <v>184593.6</v>
      </c>
      <c r="F10" s="30"/>
      <c r="G10" s="30">
        <f t="shared" si="6"/>
        <v>184593.6</v>
      </c>
      <c r="H10" s="30">
        <v>338.4</v>
      </c>
      <c r="I10" s="30">
        <f t="shared" si="7"/>
        <v>184932</v>
      </c>
      <c r="J10" s="30">
        <v>4027.3</v>
      </c>
      <c r="K10" s="30">
        <f t="shared" si="8"/>
        <v>188959.3</v>
      </c>
      <c r="L10" s="30">
        <v>-621.70000000000005</v>
      </c>
      <c r="M10" s="30">
        <f t="shared" si="0"/>
        <v>188337.59999999998</v>
      </c>
      <c r="N10" s="37">
        <v>387.2</v>
      </c>
      <c r="O10" s="36">
        <f t="shared" si="1"/>
        <v>3744</v>
      </c>
      <c r="P10" s="29">
        <f t="shared" si="2"/>
        <v>188724.8</v>
      </c>
      <c r="Q10" s="54">
        <f t="shared" si="3"/>
        <v>102.23799741702852</v>
      </c>
      <c r="R10" s="54">
        <f t="shared" si="4"/>
        <v>99.875899201574086</v>
      </c>
    </row>
    <row r="11" spans="1:18" s="22" customFormat="1" ht="56.25" customHeight="1" x14ac:dyDescent="0.3">
      <c r="A11" s="13"/>
      <c r="B11" s="5" t="s">
        <v>8</v>
      </c>
      <c r="C11" s="48">
        <v>260000000</v>
      </c>
      <c r="D11" s="50" t="str">
        <f t="shared" si="5"/>
        <v>Подпрограмма «Совершенствование системы лекарственного обеспечения, в том числе в амбулаторных условиях»260000000</v>
      </c>
      <c r="E11" s="53">
        <v>263181.8</v>
      </c>
      <c r="F11" s="30"/>
      <c r="G11" s="30">
        <f t="shared" si="6"/>
        <v>263181.8</v>
      </c>
      <c r="H11" s="30">
        <v>77992.800000000003</v>
      </c>
      <c r="I11" s="30">
        <f t="shared" si="7"/>
        <v>341174.6</v>
      </c>
      <c r="J11" s="30"/>
      <c r="K11" s="30">
        <f t="shared" si="8"/>
        <v>341174.6</v>
      </c>
      <c r="L11" s="30"/>
      <c r="M11" s="30">
        <f t="shared" si="0"/>
        <v>341174.6</v>
      </c>
      <c r="N11" s="37">
        <v>11909.7</v>
      </c>
      <c r="O11" s="36">
        <f t="shared" si="1"/>
        <v>77992.800000000003</v>
      </c>
      <c r="P11" s="29">
        <f t="shared" si="2"/>
        <v>353084.3</v>
      </c>
      <c r="Q11" s="54">
        <f t="shared" si="3"/>
        <v>134.15984691950584</v>
      </c>
      <c r="R11" s="54">
        <f t="shared" si="4"/>
        <v>103.49079327710797</v>
      </c>
    </row>
    <row r="12" spans="1:18" s="22" customFormat="1" ht="37.5" customHeight="1" x14ac:dyDescent="0.3">
      <c r="A12" s="13"/>
      <c r="B12" s="5" t="s">
        <v>9</v>
      </c>
      <c r="C12" s="48">
        <v>270000000</v>
      </c>
      <c r="D12" s="50" t="str">
        <f t="shared" si="5"/>
        <v>Подпрограмма «Создание условий для реализации государственной программы»270000000</v>
      </c>
      <c r="E12" s="53">
        <v>717292.6</v>
      </c>
      <c r="F12" s="30">
        <v>709</v>
      </c>
      <c r="G12" s="30">
        <f t="shared" si="6"/>
        <v>718001.6</v>
      </c>
      <c r="H12" s="30">
        <v>7621.1</v>
      </c>
      <c r="I12" s="30">
        <f t="shared" si="7"/>
        <v>725622.7</v>
      </c>
      <c r="J12" s="30">
        <v>4563</v>
      </c>
      <c r="K12" s="30">
        <f t="shared" si="8"/>
        <v>730185.7</v>
      </c>
      <c r="L12" s="30">
        <v>41211.599999999999</v>
      </c>
      <c r="M12" s="30">
        <f t="shared" si="0"/>
        <v>771397.29999999993</v>
      </c>
      <c r="N12" s="37">
        <v>203700.8</v>
      </c>
      <c r="O12" s="36">
        <f t="shared" si="1"/>
        <v>54104.7</v>
      </c>
      <c r="P12" s="29">
        <f t="shared" si="2"/>
        <v>975098.09999999986</v>
      </c>
      <c r="Q12" s="54">
        <f t="shared" si="3"/>
        <v>135.94146935295302</v>
      </c>
      <c r="R12" s="54">
        <f t="shared" si="4"/>
        <v>133.54111152820437</v>
      </c>
    </row>
    <row r="13" spans="1:18" s="22" customFormat="1" ht="37.5" customHeight="1" x14ac:dyDescent="0.3">
      <c r="A13" s="13"/>
      <c r="B13" s="5" t="s">
        <v>10</v>
      </c>
      <c r="C13" s="48">
        <v>280000000</v>
      </c>
      <c r="D13" s="50" t="str">
        <f t="shared" si="5"/>
        <v>Подпрограмма «Совершенствование системы территориального планирования»280000000</v>
      </c>
      <c r="E13" s="53">
        <v>7190264.4000000004</v>
      </c>
      <c r="F13" s="30"/>
      <c r="G13" s="30">
        <f t="shared" si="6"/>
        <v>7190264.4000000004</v>
      </c>
      <c r="H13" s="30">
        <v>582922</v>
      </c>
      <c r="I13" s="30">
        <f t="shared" si="7"/>
        <v>7773186.4000000004</v>
      </c>
      <c r="J13" s="30"/>
      <c r="K13" s="30">
        <f t="shared" si="8"/>
        <v>7773186.4000000004</v>
      </c>
      <c r="L13" s="30">
        <v>545511</v>
      </c>
      <c r="M13" s="30">
        <f t="shared" si="0"/>
        <v>8318697.4000000004</v>
      </c>
      <c r="N13" s="37">
        <v>0</v>
      </c>
      <c r="O13" s="36">
        <f t="shared" si="1"/>
        <v>1128433</v>
      </c>
      <c r="P13" s="29">
        <f t="shared" si="2"/>
        <v>8318697.4000000004</v>
      </c>
      <c r="Q13" s="54">
        <f t="shared" si="3"/>
        <v>115.69390132579827</v>
      </c>
      <c r="R13" s="54">
        <f t="shared" si="4"/>
        <v>107.01785563768289</v>
      </c>
    </row>
    <row r="14" spans="1:18" s="22" customFormat="1" ht="56.25" hidden="1" customHeight="1" x14ac:dyDescent="0.3">
      <c r="A14" s="13"/>
      <c r="B14" s="5" t="s">
        <v>11</v>
      </c>
      <c r="C14" s="48">
        <v>290000000</v>
      </c>
      <c r="D14" s="50" t="str">
        <f t="shared" si="5"/>
        <v>Подпрограмма «Лицензирование отдельных видов деятельности в сфере охраны здоровья и лицензионный контроль»290000000</v>
      </c>
      <c r="E14" s="53">
        <v>1263</v>
      </c>
      <c r="F14" s="30"/>
      <c r="G14" s="30">
        <f t="shared" si="6"/>
        <v>1263</v>
      </c>
      <c r="H14" s="30"/>
      <c r="I14" s="30">
        <f t="shared" si="7"/>
        <v>1263</v>
      </c>
      <c r="J14" s="30"/>
      <c r="K14" s="30">
        <f t="shared" si="8"/>
        <v>1263</v>
      </c>
      <c r="L14" s="29"/>
      <c r="M14" s="30">
        <f t="shared" si="0"/>
        <v>1263</v>
      </c>
      <c r="N14" s="37"/>
      <c r="O14" s="36">
        <f t="shared" si="1"/>
        <v>0</v>
      </c>
      <c r="P14" s="29">
        <f t="shared" si="2"/>
        <v>1263</v>
      </c>
      <c r="Q14" s="54">
        <f t="shared" si="3"/>
        <v>100</v>
      </c>
      <c r="R14" s="54">
        <f t="shared" si="4"/>
        <v>100</v>
      </c>
    </row>
    <row r="15" spans="1:18" s="22" customFormat="1" ht="37.5" hidden="1" customHeight="1" x14ac:dyDescent="0.3">
      <c r="A15" s="13"/>
      <c r="B15" s="5" t="s">
        <v>12</v>
      </c>
      <c r="C15" s="48" t="s">
        <v>307</v>
      </c>
      <c r="D15" s="50" t="str">
        <f t="shared" si="5"/>
        <v>Подпрограмма «Развитие информатизации в здравоохранении»2В0000000</v>
      </c>
      <c r="E15" s="53">
        <v>142116.4</v>
      </c>
      <c r="F15" s="30">
        <v>1684.5</v>
      </c>
      <c r="G15" s="30">
        <f t="shared" si="6"/>
        <v>143800.9</v>
      </c>
      <c r="H15" s="30">
        <v>62779.3</v>
      </c>
      <c r="I15" s="30">
        <f t="shared" si="7"/>
        <v>206580.2</v>
      </c>
      <c r="J15" s="30">
        <v>54464.800000000003</v>
      </c>
      <c r="K15" s="30">
        <f t="shared" si="8"/>
        <v>261045</v>
      </c>
      <c r="L15" s="30">
        <v>45150</v>
      </c>
      <c r="M15" s="30">
        <f t="shared" si="0"/>
        <v>306195</v>
      </c>
      <c r="N15" s="37"/>
      <c r="O15" s="36">
        <f t="shared" si="1"/>
        <v>164078.6</v>
      </c>
      <c r="P15" s="29">
        <f t="shared" si="2"/>
        <v>306195</v>
      </c>
      <c r="Q15" s="54">
        <f t="shared" si="3"/>
        <v>215.45367037161088</v>
      </c>
      <c r="R15" s="54">
        <f t="shared" si="4"/>
        <v>117.29586852841464</v>
      </c>
    </row>
    <row r="16" spans="1:18" s="1" customFormat="1" ht="84" customHeight="1" x14ac:dyDescent="0.35">
      <c r="A16" s="12">
        <v>2</v>
      </c>
      <c r="B16" s="4" t="s">
        <v>13</v>
      </c>
      <c r="C16" s="48">
        <v>300000000</v>
      </c>
      <c r="D16" s="50" t="str">
        <f t="shared" si="5"/>
        <v>Государственная программа Удмуртской Республики «Формирование современной городской среды на территории Удмуртской Республики»300000000</v>
      </c>
      <c r="E16" s="40">
        <v>592171</v>
      </c>
      <c r="F16" s="31"/>
      <c r="G16" s="29">
        <f t="shared" si="6"/>
        <v>592171</v>
      </c>
      <c r="H16" s="29">
        <v>12744.5</v>
      </c>
      <c r="I16" s="29">
        <f t="shared" si="7"/>
        <v>604915.5</v>
      </c>
      <c r="J16" s="29">
        <v>65617.100000000006</v>
      </c>
      <c r="K16" s="29">
        <f t="shared" si="8"/>
        <v>670532.6</v>
      </c>
      <c r="L16" s="29">
        <v>10744.6</v>
      </c>
      <c r="M16" s="29">
        <f t="shared" si="0"/>
        <v>681277.2</v>
      </c>
      <c r="N16" s="37">
        <v>8244.4</v>
      </c>
      <c r="O16" s="35">
        <f t="shared" si="1"/>
        <v>89106.200000000012</v>
      </c>
      <c r="P16" s="29">
        <f t="shared" si="2"/>
        <v>689521.6</v>
      </c>
      <c r="Q16" s="52">
        <f t="shared" si="3"/>
        <v>116.43960950468698</v>
      </c>
      <c r="R16" s="52">
        <f t="shared" si="4"/>
        <v>102.83192793310869</v>
      </c>
    </row>
    <row r="17" spans="1:18" s="22" customFormat="1" ht="37.5" customHeight="1" x14ac:dyDescent="0.3">
      <c r="A17" s="13"/>
      <c r="B17" s="5" t="s">
        <v>14</v>
      </c>
      <c r="C17" s="48">
        <v>310000000</v>
      </c>
      <c r="D17" s="50" t="str">
        <f t="shared" si="5"/>
        <v>Подпрограмма «Благоустройство общественных и дворовых территорий многоквартирных домов»310000000</v>
      </c>
      <c r="E17" s="53">
        <v>592171</v>
      </c>
      <c r="F17" s="30"/>
      <c r="G17" s="29">
        <f t="shared" si="6"/>
        <v>592171</v>
      </c>
      <c r="H17" s="30">
        <v>12744.5</v>
      </c>
      <c r="I17" s="30">
        <f t="shared" si="7"/>
        <v>604915.5</v>
      </c>
      <c r="J17" s="30">
        <v>65617.100000000006</v>
      </c>
      <c r="K17" s="30">
        <f t="shared" si="8"/>
        <v>670532.6</v>
      </c>
      <c r="L17" s="30">
        <v>10744.6</v>
      </c>
      <c r="M17" s="30">
        <f t="shared" si="0"/>
        <v>681277.2</v>
      </c>
      <c r="N17" s="34">
        <v>8244.4</v>
      </c>
      <c r="O17" s="36">
        <f t="shared" si="1"/>
        <v>89106.200000000012</v>
      </c>
      <c r="P17" s="29">
        <f t="shared" si="2"/>
        <v>689521.6</v>
      </c>
      <c r="Q17" s="54">
        <f t="shared" si="3"/>
        <v>116.43960950468698</v>
      </c>
      <c r="R17" s="54">
        <f t="shared" si="4"/>
        <v>102.83192793310869</v>
      </c>
    </row>
    <row r="18" spans="1:18" s="1" customFormat="1" ht="41.25" customHeight="1" x14ac:dyDescent="0.35">
      <c r="A18" s="12">
        <v>3</v>
      </c>
      <c r="B18" s="4" t="s">
        <v>15</v>
      </c>
      <c r="C18" s="48">
        <v>400000000</v>
      </c>
      <c r="D18" s="50" t="str">
        <f t="shared" si="5"/>
        <v>Государственная программа Удмуртской Республики «Развитие образования»400000000</v>
      </c>
      <c r="E18" s="40">
        <v>24327590.399999999</v>
      </c>
      <c r="F18" s="29">
        <v>71748.399999999994</v>
      </c>
      <c r="G18" s="29">
        <f t="shared" si="6"/>
        <v>24399338.799999997</v>
      </c>
      <c r="H18" s="29">
        <v>306390.90000000002</v>
      </c>
      <c r="I18" s="29">
        <f t="shared" si="7"/>
        <v>24705729.699999996</v>
      </c>
      <c r="J18" s="29">
        <v>3071329.9</v>
      </c>
      <c r="K18" s="29">
        <f t="shared" si="8"/>
        <v>27777059.599999994</v>
      </c>
      <c r="L18" s="29">
        <v>3584695.1</v>
      </c>
      <c r="M18" s="29">
        <v>31361754.699999996</v>
      </c>
      <c r="N18" s="37">
        <v>1190298.7</v>
      </c>
      <c r="O18" s="35">
        <f t="shared" si="1"/>
        <v>7034164.3000000007</v>
      </c>
      <c r="P18" s="29">
        <f t="shared" si="2"/>
        <v>32552053.399999995</v>
      </c>
      <c r="Q18" s="52">
        <f t="shared" si="3"/>
        <v>133.8071418696691</v>
      </c>
      <c r="R18" s="52">
        <f t="shared" si="4"/>
        <v>117.19042212804986</v>
      </c>
    </row>
    <row r="19" spans="1:18" s="22" customFormat="1" ht="18.75" customHeight="1" x14ac:dyDescent="0.3">
      <c r="A19" s="13"/>
      <c r="B19" s="5" t="s">
        <v>16</v>
      </c>
      <c r="C19" s="48">
        <v>410000000</v>
      </c>
      <c r="D19" s="50" t="str">
        <f t="shared" si="5"/>
        <v>Подпрограмма «Развитие общего образования»410000000</v>
      </c>
      <c r="E19" s="53">
        <v>17792032.300000001</v>
      </c>
      <c r="F19" s="30">
        <v>18452.3</v>
      </c>
      <c r="G19" s="30">
        <f t="shared" si="6"/>
        <v>17810484.600000001</v>
      </c>
      <c r="H19" s="30">
        <v>8652.2999999999993</v>
      </c>
      <c r="I19" s="30">
        <f t="shared" si="7"/>
        <v>17819136.900000002</v>
      </c>
      <c r="J19" s="30">
        <v>2079181.9</v>
      </c>
      <c r="K19" s="30">
        <f t="shared" si="8"/>
        <v>19898318.800000001</v>
      </c>
      <c r="L19" s="30">
        <v>2439079.4</v>
      </c>
      <c r="M19" s="30">
        <f>K19+L19</f>
        <v>22337398.199999999</v>
      </c>
      <c r="N19" s="37">
        <v>1098794.8</v>
      </c>
      <c r="O19" s="36">
        <f t="shared" si="1"/>
        <v>4545365.9000000004</v>
      </c>
      <c r="P19" s="29">
        <f t="shared" si="2"/>
        <v>23436193</v>
      </c>
      <c r="Q19" s="54">
        <f t="shared" si="3"/>
        <v>131.72296792649146</v>
      </c>
      <c r="R19" s="54">
        <f t="shared" si="4"/>
        <v>117.77976438893923</v>
      </c>
    </row>
    <row r="20" spans="1:18" s="22" customFormat="1" ht="37.5" hidden="1" customHeight="1" x14ac:dyDescent="0.3">
      <c r="A20" s="13"/>
      <c r="B20" s="5" t="s">
        <v>17</v>
      </c>
      <c r="C20" s="48">
        <v>420000000</v>
      </c>
      <c r="D20" s="50" t="str">
        <f t="shared" si="5"/>
        <v>Подпрограмма «Социальная поддержка детей-сирот и детей, оставшихся без попечения родителей»420000000</v>
      </c>
      <c r="E20" s="53">
        <v>200</v>
      </c>
      <c r="F20" s="30">
        <v>-200</v>
      </c>
      <c r="G20" s="30">
        <f t="shared" si="6"/>
        <v>0</v>
      </c>
      <c r="H20" s="32"/>
      <c r="I20" s="30">
        <f t="shared" si="7"/>
        <v>0</v>
      </c>
      <c r="J20" s="30"/>
      <c r="K20" s="30">
        <f t="shared" si="8"/>
        <v>0</v>
      </c>
      <c r="L20" s="30"/>
      <c r="M20" s="30">
        <f>K20+L20</f>
        <v>0</v>
      </c>
      <c r="N20" s="37"/>
      <c r="O20" s="36">
        <f t="shared" si="1"/>
        <v>-200</v>
      </c>
      <c r="P20" s="29">
        <f t="shared" si="2"/>
        <v>0</v>
      </c>
      <c r="Q20" s="54">
        <f t="shared" si="3"/>
        <v>0</v>
      </c>
      <c r="R20" s="54"/>
    </row>
    <row r="21" spans="1:18" s="22" customFormat="1" ht="37.5" customHeight="1" x14ac:dyDescent="0.3">
      <c r="A21" s="13"/>
      <c r="B21" s="5" t="s">
        <v>18</v>
      </c>
      <c r="C21" s="48">
        <v>430000000</v>
      </c>
      <c r="D21" s="50" t="str">
        <f t="shared" si="5"/>
        <v>Подпрограмма «Развитие системы воспитания и дополнительного образования детей»430000000</v>
      </c>
      <c r="E21" s="53">
        <v>474996.9</v>
      </c>
      <c r="F21" s="30">
        <v>899.9</v>
      </c>
      <c r="G21" s="30">
        <f t="shared" si="6"/>
        <v>475896.80000000005</v>
      </c>
      <c r="H21" s="30">
        <v>9999.4</v>
      </c>
      <c r="I21" s="30">
        <f t="shared" si="7"/>
        <v>485896.20000000007</v>
      </c>
      <c r="J21" s="30">
        <v>31651.3</v>
      </c>
      <c r="K21" s="30">
        <f t="shared" si="8"/>
        <v>517547.50000000006</v>
      </c>
      <c r="L21" s="30">
        <v>26883.599999999999</v>
      </c>
      <c r="M21" s="30">
        <f>K21+L21</f>
        <v>544431.10000000009</v>
      </c>
      <c r="N21" s="37">
        <v>10291.9</v>
      </c>
      <c r="O21" s="36">
        <f t="shared" si="1"/>
        <v>69434.2</v>
      </c>
      <c r="P21" s="29">
        <f t="shared" si="2"/>
        <v>554723.00000000012</v>
      </c>
      <c r="Q21" s="54">
        <f t="shared" si="3"/>
        <v>116.7845516465476</v>
      </c>
      <c r="R21" s="54">
        <f t="shared" ref="R21:R52" si="9">P21/K21*100</f>
        <v>107.18301218728716</v>
      </c>
    </row>
    <row r="22" spans="1:18" s="22" customFormat="1" ht="37.5" customHeight="1" x14ac:dyDescent="0.3">
      <c r="A22" s="13"/>
      <c r="B22" s="5" t="s">
        <v>19</v>
      </c>
      <c r="C22" s="48">
        <v>440000000</v>
      </c>
      <c r="D22" s="50" t="str">
        <f t="shared" si="5"/>
        <v>Подпрограмма «Развитие профессионального образования и науки»440000000</v>
      </c>
      <c r="E22" s="53">
        <v>1672009.1</v>
      </c>
      <c r="F22" s="30">
        <v>9431.2999999999993</v>
      </c>
      <c r="G22" s="30">
        <f t="shared" si="6"/>
        <v>1681440.4000000001</v>
      </c>
      <c r="H22" s="30">
        <v>5402.2</v>
      </c>
      <c r="I22" s="30">
        <f t="shared" si="7"/>
        <v>1686842.6</v>
      </c>
      <c r="J22" s="30">
        <v>413352.3</v>
      </c>
      <c r="K22" s="30">
        <f t="shared" si="8"/>
        <v>2100194.9</v>
      </c>
      <c r="L22" s="30">
        <v>335803.5</v>
      </c>
      <c r="M22" s="30">
        <f>K22+L22</f>
        <v>2435998.4</v>
      </c>
      <c r="N22" s="37">
        <v>114297.7</v>
      </c>
      <c r="O22" s="36">
        <f t="shared" si="1"/>
        <v>763989.3</v>
      </c>
      <c r="P22" s="29">
        <f t="shared" si="2"/>
        <v>2550296.1</v>
      </c>
      <c r="Q22" s="54">
        <f t="shared" si="3"/>
        <v>152.52884090164343</v>
      </c>
      <c r="R22" s="54">
        <f t="shared" si="9"/>
        <v>121.43140143802844</v>
      </c>
    </row>
    <row r="23" spans="1:18" s="22" customFormat="1" ht="37.5" customHeight="1" x14ac:dyDescent="0.3">
      <c r="A23" s="13"/>
      <c r="B23" s="5" t="s">
        <v>20</v>
      </c>
      <c r="C23" s="48">
        <v>450000000</v>
      </c>
      <c r="D23" s="50" t="str">
        <f t="shared" si="5"/>
        <v>Подпрограмма «Совершенствование кадрового обеспечения»450000000</v>
      </c>
      <c r="E23" s="53">
        <v>78307.3</v>
      </c>
      <c r="F23" s="30"/>
      <c r="G23" s="30">
        <f t="shared" si="6"/>
        <v>78307.3</v>
      </c>
      <c r="H23" s="30">
        <v>30009.8</v>
      </c>
      <c r="I23" s="30">
        <f t="shared" si="7"/>
        <v>108317.1</v>
      </c>
      <c r="J23" s="30">
        <v>40771.300000000003</v>
      </c>
      <c r="K23" s="30">
        <f t="shared" si="8"/>
        <v>149088.40000000002</v>
      </c>
      <c r="L23" s="30">
        <v>9014.5</v>
      </c>
      <c r="M23" s="30">
        <f>K23+L23</f>
        <v>158102.90000000002</v>
      </c>
      <c r="N23" s="37">
        <v>6587.7</v>
      </c>
      <c r="O23" s="36">
        <f t="shared" si="1"/>
        <v>79795.600000000006</v>
      </c>
      <c r="P23" s="29">
        <f t="shared" si="2"/>
        <v>164690.60000000003</v>
      </c>
      <c r="Q23" s="54">
        <f t="shared" si="3"/>
        <v>210.31321473221533</v>
      </c>
      <c r="R23" s="54">
        <f t="shared" si="9"/>
        <v>110.46506636331198</v>
      </c>
    </row>
    <row r="24" spans="1:18" s="22" customFormat="1" ht="37.5" customHeight="1" x14ac:dyDescent="0.3">
      <c r="A24" s="13"/>
      <c r="B24" s="5" t="s">
        <v>9</v>
      </c>
      <c r="C24" s="48">
        <v>460000000</v>
      </c>
      <c r="D24" s="50" t="str">
        <f t="shared" si="5"/>
        <v>Подпрограмма «Создание условий для реализации государственной программы»460000000</v>
      </c>
      <c r="E24" s="53">
        <v>3090347.5</v>
      </c>
      <c r="F24" s="30">
        <v>43164.9</v>
      </c>
      <c r="G24" s="30">
        <f t="shared" si="6"/>
        <v>3133512.4</v>
      </c>
      <c r="H24" s="30">
        <v>433631.7</v>
      </c>
      <c r="I24" s="30">
        <f t="shared" si="7"/>
        <v>3567144.1</v>
      </c>
      <c r="J24" s="30">
        <v>390255.9</v>
      </c>
      <c r="K24" s="30">
        <f t="shared" si="8"/>
        <v>3957400</v>
      </c>
      <c r="L24" s="30">
        <v>773914.1</v>
      </c>
      <c r="M24" s="30">
        <v>4731314.0999999996</v>
      </c>
      <c r="N24" s="37">
        <v>-3575.8</v>
      </c>
      <c r="O24" s="36">
        <f t="shared" si="1"/>
        <v>1640966.6</v>
      </c>
      <c r="P24" s="29">
        <f t="shared" si="2"/>
        <v>4727738.3</v>
      </c>
      <c r="Q24" s="54">
        <f t="shared" si="3"/>
        <v>152.98403496694141</v>
      </c>
      <c r="R24" s="54">
        <f t="shared" si="9"/>
        <v>119.46576792843786</v>
      </c>
    </row>
    <row r="25" spans="1:18" s="22" customFormat="1" ht="18.75" customHeight="1" x14ac:dyDescent="0.3">
      <c r="A25" s="13"/>
      <c r="B25" s="5" t="s">
        <v>21</v>
      </c>
      <c r="C25" s="48">
        <v>480000000</v>
      </c>
      <c r="D25" s="50" t="str">
        <f t="shared" si="5"/>
        <v>Подпрограмма «Детское и школьное питание»480000000</v>
      </c>
      <c r="E25" s="53">
        <v>1219697.3</v>
      </c>
      <c r="F25" s="30"/>
      <c r="G25" s="30">
        <f t="shared" si="6"/>
        <v>1219697.3</v>
      </c>
      <c r="H25" s="30">
        <v>-181304.5</v>
      </c>
      <c r="I25" s="30">
        <f t="shared" si="7"/>
        <v>1038392.8</v>
      </c>
      <c r="J25" s="30">
        <v>116117.2</v>
      </c>
      <c r="K25" s="30">
        <f t="shared" si="8"/>
        <v>1154510</v>
      </c>
      <c r="L25" s="29"/>
      <c r="M25" s="30">
        <f t="shared" ref="M25:M72" si="10">K25+L25</f>
        <v>1154510</v>
      </c>
      <c r="N25" s="37">
        <v>-36097.599999999999</v>
      </c>
      <c r="O25" s="36">
        <f t="shared" si="1"/>
        <v>-65187.3</v>
      </c>
      <c r="P25" s="29">
        <f t="shared" si="2"/>
        <v>1118412.3999999999</v>
      </c>
      <c r="Q25" s="54">
        <f t="shared" si="3"/>
        <v>91.695898646328061</v>
      </c>
      <c r="R25" s="54">
        <f t="shared" si="9"/>
        <v>96.873340204935417</v>
      </c>
    </row>
    <row r="26" spans="1:18" s="1" customFormat="1" ht="42.75" customHeight="1" x14ac:dyDescent="0.35">
      <c r="A26" s="12">
        <v>4</v>
      </c>
      <c r="B26" s="4" t="s">
        <v>22</v>
      </c>
      <c r="C26" s="48">
        <v>800000000</v>
      </c>
      <c r="D26" s="50" t="str">
        <f t="shared" si="5"/>
        <v>Государственная программа Удмуртской Республики «Культура Удмуртии»800000000</v>
      </c>
      <c r="E26" s="40">
        <v>932259.9</v>
      </c>
      <c r="F26" s="29">
        <v>2178.8000000000002</v>
      </c>
      <c r="G26" s="29">
        <f t="shared" si="6"/>
        <v>934438.70000000007</v>
      </c>
      <c r="H26" s="29">
        <v>3443.5</v>
      </c>
      <c r="I26" s="29">
        <f t="shared" si="7"/>
        <v>937882.20000000007</v>
      </c>
      <c r="J26" s="29">
        <v>127764.9</v>
      </c>
      <c r="K26" s="29">
        <f t="shared" si="8"/>
        <v>1065647.1000000001</v>
      </c>
      <c r="L26" s="29">
        <v>138830.79999999999</v>
      </c>
      <c r="M26" s="29">
        <f t="shared" si="10"/>
        <v>1204477.9000000001</v>
      </c>
      <c r="N26" s="37">
        <v>149672.5</v>
      </c>
      <c r="O26" s="35">
        <f t="shared" si="1"/>
        <v>272218</v>
      </c>
      <c r="P26" s="29">
        <f t="shared" si="2"/>
        <v>1354150.4000000001</v>
      </c>
      <c r="Q26" s="52">
        <f t="shared" si="3"/>
        <v>145.25460121152912</v>
      </c>
      <c r="R26" s="52">
        <f t="shared" si="9"/>
        <v>127.07306199209852</v>
      </c>
    </row>
    <row r="27" spans="1:18" s="22" customFormat="1" ht="37.5" customHeight="1" x14ac:dyDescent="0.3">
      <c r="A27" s="13"/>
      <c r="B27" s="5" t="s">
        <v>23</v>
      </c>
      <c r="C27" s="48">
        <v>810000000</v>
      </c>
      <c r="D27" s="50" t="str">
        <f t="shared" si="5"/>
        <v>Подпрограмма «Поддержка профессионального искусства и народного творчества»810000000</v>
      </c>
      <c r="E27" s="53">
        <v>683233.9</v>
      </c>
      <c r="F27" s="30">
        <v>1141.9000000000001</v>
      </c>
      <c r="G27" s="30">
        <f t="shared" si="6"/>
        <v>684375.8</v>
      </c>
      <c r="H27" s="30">
        <v>563.9</v>
      </c>
      <c r="I27" s="30">
        <f t="shared" si="7"/>
        <v>684939.70000000007</v>
      </c>
      <c r="J27" s="30">
        <v>64431.1</v>
      </c>
      <c r="K27" s="30">
        <f t="shared" si="8"/>
        <v>749370.8</v>
      </c>
      <c r="L27" s="30">
        <v>94977.3</v>
      </c>
      <c r="M27" s="30">
        <f t="shared" si="10"/>
        <v>844348.10000000009</v>
      </c>
      <c r="N27" s="37">
        <v>110579.2</v>
      </c>
      <c r="O27" s="36">
        <f t="shared" si="1"/>
        <v>161114.20000000001</v>
      </c>
      <c r="P27" s="29">
        <f t="shared" si="2"/>
        <v>954927.3</v>
      </c>
      <c r="Q27" s="54">
        <f t="shared" si="3"/>
        <v>139.76579616438823</v>
      </c>
      <c r="R27" s="54">
        <f t="shared" si="9"/>
        <v>127.43054573249985</v>
      </c>
    </row>
    <row r="28" spans="1:18" s="22" customFormat="1" ht="18.75" customHeight="1" x14ac:dyDescent="0.3">
      <c r="A28" s="13"/>
      <c r="B28" s="5" t="s">
        <v>24</v>
      </c>
      <c r="C28" s="48">
        <v>820000000</v>
      </c>
      <c r="D28" s="50" t="str">
        <f t="shared" si="5"/>
        <v>Подпрограмма «Развитие библиотечного дела»820000000</v>
      </c>
      <c r="E28" s="53">
        <v>82864.399999999994</v>
      </c>
      <c r="F28" s="30">
        <v>273.2</v>
      </c>
      <c r="G28" s="30">
        <f t="shared" si="6"/>
        <v>83137.599999999991</v>
      </c>
      <c r="H28" s="30">
        <v>1096.9000000000001</v>
      </c>
      <c r="I28" s="30">
        <f t="shared" si="7"/>
        <v>84234.499999999985</v>
      </c>
      <c r="J28" s="30">
        <v>2217.5</v>
      </c>
      <c r="K28" s="30">
        <f t="shared" si="8"/>
        <v>86451.999999999985</v>
      </c>
      <c r="L28" s="30">
        <v>18065.2</v>
      </c>
      <c r="M28" s="30">
        <f t="shared" si="10"/>
        <v>104517.19999999998</v>
      </c>
      <c r="N28" s="37">
        <v>11088.7</v>
      </c>
      <c r="O28" s="36">
        <f t="shared" si="1"/>
        <v>21652.800000000003</v>
      </c>
      <c r="P28" s="29">
        <f t="shared" si="2"/>
        <v>115605.89999999998</v>
      </c>
      <c r="Q28" s="54">
        <f t="shared" si="3"/>
        <v>139.51214272956781</v>
      </c>
      <c r="R28" s="54">
        <f t="shared" si="9"/>
        <v>133.72264377920695</v>
      </c>
    </row>
    <row r="29" spans="1:18" s="22" customFormat="1" ht="18.75" customHeight="1" x14ac:dyDescent="0.3">
      <c r="A29" s="13"/>
      <c r="B29" s="5" t="s">
        <v>25</v>
      </c>
      <c r="C29" s="48">
        <v>830000000</v>
      </c>
      <c r="D29" s="50" t="str">
        <f t="shared" si="5"/>
        <v>Подпрограмма «Развитие музейного дела»830000000</v>
      </c>
      <c r="E29" s="53">
        <v>98590.7</v>
      </c>
      <c r="F29" s="30"/>
      <c r="G29" s="30">
        <f t="shared" si="6"/>
        <v>98590.7</v>
      </c>
      <c r="H29" s="30"/>
      <c r="I29" s="30">
        <f t="shared" si="7"/>
        <v>98590.7</v>
      </c>
      <c r="J29" s="30">
        <v>36939.599999999999</v>
      </c>
      <c r="K29" s="30">
        <f t="shared" si="8"/>
        <v>135530.29999999999</v>
      </c>
      <c r="L29" s="30">
        <v>11645.9</v>
      </c>
      <c r="M29" s="30">
        <f t="shared" si="10"/>
        <v>147176.19999999998</v>
      </c>
      <c r="N29" s="37">
        <v>26340.1</v>
      </c>
      <c r="O29" s="36">
        <f t="shared" si="1"/>
        <v>48585.5</v>
      </c>
      <c r="P29" s="29">
        <f t="shared" si="2"/>
        <v>173516.3</v>
      </c>
      <c r="Q29" s="54">
        <f t="shared" si="3"/>
        <v>175.99662037088692</v>
      </c>
      <c r="R29" s="54">
        <f t="shared" si="9"/>
        <v>128.02768089497329</v>
      </c>
    </row>
    <row r="30" spans="1:18" s="22" customFormat="1" ht="37.5" customHeight="1" x14ac:dyDescent="0.3">
      <c r="A30" s="13"/>
      <c r="B30" s="5" t="s">
        <v>26</v>
      </c>
      <c r="C30" s="48">
        <v>840000000</v>
      </c>
      <c r="D30" s="50" t="str">
        <f t="shared" si="5"/>
        <v>Подпрограмма «Сохранение и развитие национального культурного наследия»840000000</v>
      </c>
      <c r="E30" s="53">
        <v>5060.3</v>
      </c>
      <c r="F30" s="30"/>
      <c r="G30" s="30">
        <f t="shared" si="6"/>
        <v>5060.3</v>
      </c>
      <c r="H30" s="30"/>
      <c r="I30" s="30">
        <f t="shared" si="7"/>
        <v>5060.3</v>
      </c>
      <c r="J30" s="30"/>
      <c r="K30" s="30">
        <f t="shared" si="8"/>
        <v>5060.3</v>
      </c>
      <c r="L30" s="30">
        <v>1095</v>
      </c>
      <c r="M30" s="30">
        <f t="shared" si="10"/>
        <v>6155.3</v>
      </c>
      <c r="N30" s="37">
        <v>6680</v>
      </c>
      <c r="O30" s="36">
        <f t="shared" si="1"/>
        <v>1095</v>
      </c>
      <c r="P30" s="29">
        <f t="shared" si="2"/>
        <v>12835.3</v>
      </c>
      <c r="Q30" s="54">
        <f t="shared" si="3"/>
        <v>253.64701697527812</v>
      </c>
      <c r="R30" s="54">
        <f t="shared" si="9"/>
        <v>253.64701697527812</v>
      </c>
    </row>
    <row r="31" spans="1:18" s="22" customFormat="1" ht="75" hidden="1" customHeight="1" x14ac:dyDescent="0.3">
      <c r="A31" s="13"/>
      <c r="B31" s="5" t="s">
        <v>27</v>
      </c>
      <c r="C31" s="48">
        <v>850000000</v>
      </c>
      <c r="D31" s="50" t="str">
        <f t="shared" si="5"/>
        <v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Федерации»850000000</v>
      </c>
      <c r="E31" s="53">
        <v>4487.8</v>
      </c>
      <c r="F31" s="30">
        <v>628.5</v>
      </c>
      <c r="G31" s="30">
        <f t="shared" si="6"/>
        <v>5116.3</v>
      </c>
      <c r="H31" s="30">
        <v>1782.7</v>
      </c>
      <c r="I31" s="30">
        <f t="shared" si="7"/>
        <v>6899</v>
      </c>
      <c r="J31" s="30">
        <v>1077.7</v>
      </c>
      <c r="K31" s="30">
        <f t="shared" si="8"/>
        <v>7976.7</v>
      </c>
      <c r="L31" s="30">
        <v>1077.8</v>
      </c>
      <c r="M31" s="30">
        <f t="shared" si="10"/>
        <v>9054.5</v>
      </c>
      <c r="N31" s="37"/>
      <c r="O31" s="36">
        <f t="shared" si="1"/>
        <v>4566.7</v>
      </c>
      <c r="P31" s="29">
        <f t="shared" si="2"/>
        <v>9054.5</v>
      </c>
      <c r="Q31" s="54">
        <f t="shared" si="3"/>
        <v>201.75809973706492</v>
      </c>
      <c r="R31" s="54">
        <f t="shared" si="9"/>
        <v>113.51185327265661</v>
      </c>
    </row>
    <row r="32" spans="1:18" s="22" customFormat="1" ht="37.5" customHeight="1" x14ac:dyDescent="0.3">
      <c r="A32" s="13"/>
      <c r="B32" s="5" t="s">
        <v>9</v>
      </c>
      <c r="C32" s="48">
        <v>870000000</v>
      </c>
      <c r="D32" s="50" t="str">
        <f t="shared" si="5"/>
        <v>Подпрограмма «Создание условий для реализации государственной программы»870000000</v>
      </c>
      <c r="E32" s="53">
        <v>58022.8</v>
      </c>
      <c r="F32" s="30">
        <v>135.19999999999999</v>
      </c>
      <c r="G32" s="30">
        <f t="shared" si="6"/>
        <v>58158</v>
      </c>
      <c r="H32" s="30"/>
      <c r="I32" s="30">
        <f t="shared" si="7"/>
        <v>58158</v>
      </c>
      <c r="J32" s="30">
        <v>23099</v>
      </c>
      <c r="K32" s="30">
        <f t="shared" si="8"/>
        <v>81257</v>
      </c>
      <c r="L32" s="30">
        <v>11969.6</v>
      </c>
      <c r="M32" s="30">
        <f t="shared" si="10"/>
        <v>93226.6</v>
      </c>
      <c r="N32" s="37">
        <v>-5015.5</v>
      </c>
      <c r="O32" s="36">
        <f t="shared" si="1"/>
        <v>35203.800000000003</v>
      </c>
      <c r="P32" s="29">
        <f t="shared" si="2"/>
        <v>88211.1</v>
      </c>
      <c r="Q32" s="54">
        <f t="shared" si="3"/>
        <v>152.02834058335688</v>
      </c>
      <c r="R32" s="54">
        <f t="shared" si="9"/>
        <v>108.55815498972396</v>
      </c>
    </row>
    <row r="33" spans="1:18" s="1" customFormat="1" ht="60" customHeight="1" x14ac:dyDescent="0.35">
      <c r="A33" s="12">
        <v>5</v>
      </c>
      <c r="B33" s="4" t="s">
        <v>28</v>
      </c>
      <c r="C33" s="48" t="s">
        <v>29</v>
      </c>
      <c r="D33" s="50" t="str">
        <f t="shared" si="5"/>
        <v>Государственная программа Удмуртской Республики «Этносоциальное развитие и гармонизация межэтнических отношений»1000000000</v>
      </c>
      <c r="E33" s="40">
        <v>32185.9</v>
      </c>
      <c r="F33" s="29">
        <v>55.8</v>
      </c>
      <c r="G33" s="29">
        <f t="shared" si="6"/>
        <v>32241.7</v>
      </c>
      <c r="H33" s="29">
        <v>3602.5</v>
      </c>
      <c r="I33" s="29">
        <f t="shared" si="7"/>
        <v>35844.199999999997</v>
      </c>
      <c r="J33" s="29">
        <v>10764</v>
      </c>
      <c r="K33" s="29">
        <f t="shared" si="8"/>
        <v>46608.2</v>
      </c>
      <c r="L33" s="29">
        <v>4425.5</v>
      </c>
      <c r="M33" s="29">
        <f t="shared" si="10"/>
        <v>51033.7</v>
      </c>
      <c r="N33" s="37">
        <v>1656.2</v>
      </c>
      <c r="O33" s="35">
        <f t="shared" si="1"/>
        <v>18847.8</v>
      </c>
      <c r="P33" s="29">
        <f t="shared" si="2"/>
        <v>52689.899999999994</v>
      </c>
      <c r="Q33" s="52">
        <f t="shared" si="3"/>
        <v>163.70491426369929</v>
      </c>
      <c r="R33" s="52">
        <f t="shared" si="9"/>
        <v>113.04856227015847</v>
      </c>
    </row>
    <row r="34" spans="1:18" s="22" customFormat="1" ht="56.25" customHeight="1" x14ac:dyDescent="0.3">
      <c r="A34" s="13"/>
      <c r="B34" s="5" t="s">
        <v>30</v>
      </c>
      <c r="C34" s="48" t="s">
        <v>31</v>
      </c>
      <c r="D34" s="50" t="str">
        <f t="shared" si="5"/>
        <v>Подпрограмма «Гармонизация межэтнических отношений, профилактика экстремизма и терроризма в Удмуртской Республике»1010000000</v>
      </c>
      <c r="E34" s="53">
        <v>22332.7</v>
      </c>
      <c r="F34" s="30"/>
      <c r="G34" s="30">
        <f t="shared" si="6"/>
        <v>22332.7</v>
      </c>
      <c r="H34" s="30">
        <v>2997.5</v>
      </c>
      <c r="I34" s="30">
        <f t="shared" si="7"/>
        <v>25330.2</v>
      </c>
      <c r="J34" s="30">
        <v>8418.2000000000007</v>
      </c>
      <c r="K34" s="30">
        <f t="shared" si="8"/>
        <v>33748.400000000001</v>
      </c>
      <c r="L34" s="30">
        <v>3285.9</v>
      </c>
      <c r="M34" s="30">
        <f t="shared" si="10"/>
        <v>37034.300000000003</v>
      </c>
      <c r="N34" s="37">
        <v>1050.9000000000001</v>
      </c>
      <c r="O34" s="36">
        <f t="shared" si="1"/>
        <v>14701.6</v>
      </c>
      <c r="P34" s="29">
        <f t="shared" si="2"/>
        <v>38085.200000000004</v>
      </c>
      <c r="Q34" s="54">
        <f t="shared" si="3"/>
        <v>170.53558235233538</v>
      </c>
      <c r="R34" s="54">
        <f t="shared" si="9"/>
        <v>112.85038698130876</v>
      </c>
    </row>
    <row r="35" spans="1:18" s="22" customFormat="1" ht="37.5" customHeight="1" x14ac:dyDescent="0.3">
      <c r="A35" s="13"/>
      <c r="B35" s="5" t="s">
        <v>32</v>
      </c>
      <c r="C35" s="48" t="s">
        <v>33</v>
      </c>
      <c r="D35" s="50" t="str">
        <f t="shared" si="5"/>
        <v>Подпрограмма «Сохранение и развитие языков народов Удмуртии»1020000000</v>
      </c>
      <c r="E35" s="53">
        <v>2209</v>
      </c>
      <c r="F35" s="30"/>
      <c r="G35" s="30">
        <f t="shared" si="6"/>
        <v>2209</v>
      </c>
      <c r="H35" s="30">
        <v>605</v>
      </c>
      <c r="I35" s="30">
        <f t="shared" si="7"/>
        <v>2814</v>
      </c>
      <c r="J35" s="30"/>
      <c r="K35" s="30">
        <f t="shared" si="8"/>
        <v>2814</v>
      </c>
      <c r="L35" s="30"/>
      <c r="M35" s="30">
        <f t="shared" si="10"/>
        <v>2814</v>
      </c>
      <c r="N35" s="37">
        <v>-18</v>
      </c>
      <c r="O35" s="36">
        <f t="shared" si="1"/>
        <v>605</v>
      </c>
      <c r="P35" s="29">
        <f t="shared" si="2"/>
        <v>2796</v>
      </c>
      <c r="Q35" s="54">
        <f t="shared" si="3"/>
        <v>126.57311000452694</v>
      </c>
      <c r="R35" s="54">
        <f t="shared" si="9"/>
        <v>99.360341151385924</v>
      </c>
    </row>
    <row r="36" spans="1:18" s="22" customFormat="1" ht="37.5" customHeight="1" x14ac:dyDescent="0.3">
      <c r="A36" s="13"/>
      <c r="B36" s="5" t="s">
        <v>9</v>
      </c>
      <c r="C36" s="48" t="s">
        <v>34</v>
      </c>
      <c r="D36" s="50" t="str">
        <f t="shared" si="5"/>
        <v>Подпрограмма «Создание условий для реализации государственной программы»1030000000</v>
      </c>
      <c r="E36" s="53">
        <v>7644.2</v>
      </c>
      <c r="F36" s="30">
        <v>55.8</v>
      </c>
      <c r="G36" s="30">
        <f t="shared" si="6"/>
        <v>7700</v>
      </c>
      <c r="H36" s="30"/>
      <c r="I36" s="30">
        <f t="shared" si="7"/>
        <v>7700</v>
      </c>
      <c r="J36" s="30">
        <v>2345.8000000000002</v>
      </c>
      <c r="K36" s="30">
        <f t="shared" si="8"/>
        <v>10045.799999999999</v>
      </c>
      <c r="L36" s="30">
        <v>1139.5999999999999</v>
      </c>
      <c r="M36" s="30">
        <f t="shared" si="10"/>
        <v>11185.4</v>
      </c>
      <c r="N36" s="37">
        <v>623.29999999999995</v>
      </c>
      <c r="O36" s="36">
        <f t="shared" si="1"/>
        <v>3541.2000000000003</v>
      </c>
      <c r="P36" s="29">
        <f t="shared" si="2"/>
        <v>11808.699999999999</v>
      </c>
      <c r="Q36" s="54">
        <f t="shared" si="3"/>
        <v>154.47921299809005</v>
      </c>
      <c r="R36" s="54">
        <f t="shared" si="9"/>
        <v>117.54862728702543</v>
      </c>
    </row>
    <row r="37" spans="1:18" s="1" customFormat="1" ht="58.5" customHeight="1" x14ac:dyDescent="0.35">
      <c r="A37" s="12">
        <v>6</v>
      </c>
      <c r="B37" s="4" t="s">
        <v>35</v>
      </c>
      <c r="C37" s="48" t="s">
        <v>36</v>
      </c>
      <c r="D37" s="50" t="str">
        <f t="shared" si="5"/>
        <v>Государственная программа Удмуртской Республики «Окружающая среда и природные ресурсы»1100000000</v>
      </c>
      <c r="E37" s="40">
        <v>179759.6</v>
      </c>
      <c r="F37" s="29">
        <v>32659.7</v>
      </c>
      <c r="G37" s="29">
        <f t="shared" si="6"/>
        <v>212419.30000000002</v>
      </c>
      <c r="H37" s="29">
        <v>4505.1000000000004</v>
      </c>
      <c r="I37" s="29">
        <f t="shared" si="7"/>
        <v>216924.40000000002</v>
      </c>
      <c r="J37" s="29">
        <v>121100</v>
      </c>
      <c r="K37" s="29">
        <f t="shared" si="8"/>
        <v>338024.4</v>
      </c>
      <c r="L37" s="29">
        <v>6696.4</v>
      </c>
      <c r="M37" s="29">
        <f t="shared" si="10"/>
        <v>344720.80000000005</v>
      </c>
      <c r="N37" s="37">
        <v>1086.5999999999999</v>
      </c>
      <c r="O37" s="35">
        <f t="shared" ref="O37:O68" si="11">F37+H37+J37+L37</f>
        <v>164961.19999999998</v>
      </c>
      <c r="P37" s="29">
        <f t="shared" ref="P37:P68" si="12">M37+N37</f>
        <v>345807.4</v>
      </c>
      <c r="Q37" s="52">
        <f t="shared" ref="Q37:Q55" si="13">P37/E37*100</f>
        <v>192.37214591042704</v>
      </c>
      <c r="R37" s="52">
        <f t="shared" si="9"/>
        <v>102.30249650616938</v>
      </c>
    </row>
    <row r="38" spans="1:18" s="22" customFormat="1" ht="59.25" customHeight="1" x14ac:dyDescent="0.3">
      <c r="A38" s="13"/>
      <c r="B38" s="5" t="s">
        <v>37</v>
      </c>
      <c r="C38" s="48" t="s">
        <v>38</v>
      </c>
      <c r="D38" s="50" t="str">
        <f t="shared" si="5"/>
        <v>Подпрограмма «Регулирование качества окружающей среды на территории Удмуртской Республики. Развитие системы мониторинга окружающей среды»1110000000</v>
      </c>
      <c r="E38" s="53">
        <v>5465.1</v>
      </c>
      <c r="F38" s="30"/>
      <c r="G38" s="30">
        <f t="shared" si="6"/>
        <v>5465.1</v>
      </c>
      <c r="H38" s="30">
        <v>150</v>
      </c>
      <c r="I38" s="30">
        <f t="shared" si="7"/>
        <v>5615.1</v>
      </c>
      <c r="J38" s="30">
        <v>2889.3</v>
      </c>
      <c r="K38" s="30">
        <f t="shared" si="8"/>
        <v>8504.4000000000015</v>
      </c>
      <c r="L38" s="30">
        <v>679.5</v>
      </c>
      <c r="M38" s="30">
        <f t="shared" si="10"/>
        <v>9183.9000000000015</v>
      </c>
      <c r="N38" s="37">
        <v>0</v>
      </c>
      <c r="O38" s="36">
        <f t="shared" si="11"/>
        <v>3718.8</v>
      </c>
      <c r="P38" s="29">
        <f t="shared" si="12"/>
        <v>9183.9000000000015</v>
      </c>
      <c r="Q38" s="54">
        <f t="shared" si="13"/>
        <v>168.04633035077129</v>
      </c>
      <c r="R38" s="54">
        <f t="shared" si="9"/>
        <v>107.98998165655425</v>
      </c>
    </row>
    <row r="39" spans="1:18" s="22" customFormat="1" ht="37.5" customHeight="1" x14ac:dyDescent="0.3">
      <c r="A39" s="13"/>
      <c r="B39" s="5" t="s">
        <v>39</v>
      </c>
      <c r="C39" s="48" t="s">
        <v>40</v>
      </c>
      <c r="D39" s="50" t="str">
        <f t="shared" si="5"/>
        <v>Подпрограмма «Рациональное использование и охрана недр»1120000000</v>
      </c>
      <c r="E39" s="53">
        <v>1848.8</v>
      </c>
      <c r="F39" s="30"/>
      <c r="G39" s="30">
        <f t="shared" si="6"/>
        <v>1848.8</v>
      </c>
      <c r="H39" s="32"/>
      <c r="I39" s="30">
        <f t="shared" si="7"/>
        <v>1848.8</v>
      </c>
      <c r="J39" s="30">
        <v>2025.6</v>
      </c>
      <c r="K39" s="30">
        <f>I39+J39</f>
        <v>3874.3999999999996</v>
      </c>
      <c r="L39" s="30">
        <v>1587.3</v>
      </c>
      <c r="M39" s="30">
        <f t="shared" si="10"/>
        <v>5461.7</v>
      </c>
      <c r="N39" s="37">
        <v>85.2</v>
      </c>
      <c r="O39" s="36">
        <f t="shared" si="11"/>
        <v>3612.8999999999996</v>
      </c>
      <c r="P39" s="29">
        <f t="shared" si="12"/>
        <v>5546.9</v>
      </c>
      <c r="Q39" s="54">
        <f t="shared" si="13"/>
        <v>300.02704456945042</v>
      </c>
      <c r="R39" s="54">
        <f t="shared" si="9"/>
        <v>143.16797439603553</v>
      </c>
    </row>
    <row r="40" spans="1:18" s="22" customFormat="1" ht="56.25" hidden="1" customHeight="1" x14ac:dyDescent="0.3">
      <c r="A40" s="13"/>
      <c r="B40" s="5" t="s">
        <v>41</v>
      </c>
      <c r="C40" s="48" t="s">
        <v>42</v>
      </c>
      <c r="D40" s="50" t="str">
        <f t="shared" si="5"/>
        <v>Подпрограмма «Обращение с отходами производства и потребления, в том числе с твердыми коммунальными отходами»1130000000</v>
      </c>
      <c r="E40" s="53">
        <v>15699.4</v>
      </c>
      <c r="F40" s="30">
        <v>27294.7</v>
      </c>
      <c r="G40" s="30">
        <f t="shared" si="6"/>
        <v>42994.1</v>
      </c>
      <c r="H40" s="30"/>
      <c r="I40" s="30">
        <f t="shared" si="7"/>
        <v>42994.1</v>
      </c>
      <c r="J40" s="30">
        <v>82852.2</v>
      </c>
      <c r="K40" s="30">
        <f t="shared" si="8"/>
        <v>125846.29999999999</v>
      </c>
      <c r="L40" s="30"/>
      <c r="M40" s="30">
        <f t="shared" si="10"/>
        <v>125846.29999999999</v>
      </c>
      <c r="N40" s="37"/>
      <c r="O40" s="36">
        <f t="shared" si="11"/>
        <v>110146.9</v>
      </c>
      <c r="P40" s="29">
        <f t="shared" si="12"/>
        <v>125846.29999999999</v>
      </c>
      <c r="Q40" s="54">
        <f t="shared" si="13"/>
        <v>801.59942418181572</v>
      </c>
      <c r="R40" s="54">
        <f t="shared" si="9"/>
        <v>100</v>
      </c>
    </row>
    <row r="41" spans="1:18" s="22" customFormat="1" ht="37.5" customHeight="1" x14ac:dyDescent="0.3">
      <c r="A41" s="13"/>
      <c r="B41" s="5" t="s">
        <v>43</v>
      </c>
      <c r="C41" s="48" t="s">
        <v>44</v>
      </c>
      <c r="D41" s="50" t="str">
        <f t="shared" si="5"/>
        <v>Подпрограмма «Развитие водохозяйственного комплекса Удмуртской Республики»1140000000</v>
      </c>
      <c r="E41" s="53">
        <v>85645.6</v>
      </c>
      <c r="F41" s="30">
        <v>3624.2</v>
      </c>
      <c r="G41" s="30">
        <f t="shared" si="6"/>
        <v>89269.8</v>
      </c>
      <c r="H41" s="30">
        <v>2125.3000000000002</v>
      </c>
      <c r="I41" s="30">
        <f t="shared" si="7"/>
        <v>91395.1</v>
      </c>
      <c r="J41" s="30">
        <v>1689.3</v>
      </c>
      <c r="K41" s="30">
        <f t="shared" si="8"/>
        <v>93084.400000000009</v>
      </c>
      <c r="L41" s="30">
        <v>997.1</v>
      </c>
      <c r="M41" s="30">
        <f t="shared" si="10"/>
        <v>94081.500000000015</v>
      </c>
      <c r="N41" s="37">
        <v>-2702.3</v>
      </c>
      <c r="O41" s="36">
        <f t="shared" si="11"/>
        <v>8435.9</v>
      </c>
      <c r="P41" s="29">
        <f t="shared" si="12"/>
        <v>91379.200000000012</v>
      </c>
      <c r="Q41" s="54">
        <f t="shared" si="13"/>
        <v>106.69456457774831</v>
      </c>
      <c r="R41" s="54">
        <f t="shared" si="9"/>
        <v>98.168114098602985</v>
      </c>
    </row>
    <row r="42" spans="1:18" s="22" customFormat="1" ht="37.5" customHeight="1" x14ac:dyDescent="0.3">
      <c r="A42" s="13"/>
      <c r="B42" s="5" t="s">
        <v>45</v>
      </c>
      <c r="C42" s="48" t="s">
        <v>46</v>
      </c>
      <c r="D42" s="50" t="str">
        <f t="shared" si="5"/>
        <v>Подпрограмма «Особо охраняемые природные территории и биологическое разнообразие»1150000000</v>
      </c>
      <c r="E42" s="53">
        <v>6799.2</v>
      </c>
      <c r="F42" s="30"/>
      <c r="G42" s="30">
        <f t="shared" si="6"/>
        <v>6799.2</v>
      </c>
      <c r="H42" s="30">
        <v>1989.8</v>
      </c>
      <c r="I42" s="30">
        <f t="shared" si="7"/>
        <v>8789</v>
      </c>
      <c r="J42" s="30">
        <v>5392.8</v>
      </c>
      <c r="K42" s="30">
        <f t="shared" si="8"/>
        <v>14181.8</v>
      </c>
      <c r="L42" s="30">
        <v>1767.1</v>
      </c>
      <c r="M42" s="30">
        <f t="shared" si="10"/>
        <v>15948.9</v>
      </c>
      <c r="N42" s="37">
        <v>1044.3</v>
      </c>
      <c r="O42" s="36">
        <f t="shared" si="11"/>
        <v>9149.7000000000007</v>
      </c>
      <c r="P42" s="29">
        <f t="shared" si="12"/>
        <v>16993.2</v>
      </c>
      <c r="Q42" s="54">
        <f t="shared" si="13"/>
        <v>249.92940345923054</v>
      </c>
      <c r="R42" s="54">
        <f t="shared" si="9"/>
        <v>119.8239997743587</v>
      </c>
    </row>
    <row r="43" spans="1:18" s="22" customFormat="1" ht="37.5" customHeight="1" x14ac:dyDescent="0.3">
      <c r="A43" s="13"/>
      <c r="B43" s="5" t="s">
        <v>47</v>
      </c>
      <c r="C43" s="48" t="s">
        <v>48</v>
      </c>
      <c r="D43" s="50" t="str">
        <f t="shared" si="5"/>
        <v>Подпрограмма «Экологическое образование, воспитание, просвещение»1160000000</v>
      </c>
      <c r="E43" s="53">
        <v>1460.3</v>
      </c>
      <c r="F43" s="30"/>
      <c r="G43" s="30">
        <f t="shared" si="6"/>
        <v>1460.3</v>
      </c>
      <c r="H43" s="30"/>
      <c r="I43" s="30">
        <f t="shared" si="7"/>
        <v>1460.3</v>
      </c>
      <c r="J43" s="30">
        <v>583.20000000000005</v>
      </c>
      <c r="K43" s="30">
        <f t="shared" si="8"/>
        <v>2043.5</v>
      </c>
      <c r="L43" s="30">
        <v>345</v>
      </c>
      <c r="M43" s="30">
        <f t="shared" si="10"/>
        <v>2388.5</v>
      </c>
      <c r="N43" s="37">
        <v>1123.4000000000001</v>
      </c>
      <c r="O43" s="36">
        <f t="shared" si="11"/>
        <v>928.2</v>
      </c>
      <c r="P43" s="29">
        <f t="shared" si="12"/>
        <v>3511.9</v>
      </c>
      <c r="Q43" s="54">
        <f t="shared" si="13"/>
        <v>240.4916797918236</v>
      </c>
      <c r="R43" s="54">
        <f t="shared" si="9"/>
        <v>171.85710790310742</v>
      </c>
    </row>
    <row r="44" spans="1:18" s="22" customFormat="1" ht="37.5" customHeight="1" x14ac:dyDescent="0.3">
      <c r="A44" s="13"/>
      <c r="B44" s="5" t="s">
        <v>9</v>
      </c>
      <c r="C44" s="48" t="s">
        <v>49</v>
      </c>
      <c r="D44" s="50" t="str">
        <f t="shared" si="5"/>
        <v>Подпрограмма «Создание условий для реализации государственной программы»1170000000</v>
      </c>
      <c r="E44" s="53">
        <v>49636.6</v>
      </c>
      <c r="F44" s="30">
        <v>1740.8</v>
      </c>
      <c r="G44" s="30">
        <f t="shared" si="6"/>
        <v>51377.4</v>
      </c>
      <c r="H44" s="30">
        <v>240</v>
      </c>
      <c r="I44" s="30">
        <f t="shared" si="7"/>
        <v>51617.4</v>
      </c>
      <c r="J44" s="30">
        <v>25667.599999999999</v>
      </c>
      <c r="K44" s="30">
        <f t="shared" si="8"/>
        <v>77285</v>
      </c>
      <c r="L44" s="30">
        <v>1320.4</v>
      </c>
      <c r="M44" s="30">
        <f t="shared" si="10"/>
        <v>78605.399999999994</v>
      </c>
      <c r="N44" s="37">
        <v>1536</v>
      </c>
      <c r="O44" s="36">
        <f t="shared" si="11"/>
        <v>28968.799999999999</v>
      </c>
      <c r="P44" s="29">
        <f t="shared" si="12"/>
        <v>80141.399999999994</v>
      </c>
      <c r="Q44" s="54">
        <f t="shared" si="13"/>
        <v>161.45626412767996</v>
      </c>
      <c r="R44" s="54">
        <f t="shared" si="9"/>
        <v>103.69593064630911</v>
      </c>
    </row>
    <row r="45" spans="1:18" s="22" customFormat="1" ht="56.25" hidden="1" customHeight="1" x14ac:dyDescent="0.3">
      <c r="A45" s="13"/>
      <c r="B45" s="5" t="s">
        <v>50</v>
      </c>
      <c r="C45" s="48" t="s">
        <v>51</v>
      </c>
      <c r="D45" s="50" t="str">
        <f t="shared" si="5"/>
        <v>Подпрограмма «Сохранение и воспроизводство объектов животного мира, охотничьих ресурсов и водных биологических ресурсов»1180000000</v>
      </c>
      <c r="E45" s="53">
        <v>13204.6</v>
      </c>
      <c r="F45" s="30"/>
      <c r="G45" s="30">
        <f t="shared" si="6"/>
        <v>13204.6</v>
      </c>
      <c r="H45" s="30"/>
      <c r="I45" s="30">
        <f t="shared" si="7"/>
        <v>13204.6</v>
      </c>
      <c r="J45" s="30"/>
      <c r="K45" s="30">
        <f t="shared" si="8"/>
        <v>13204.6</v>
      </c>
      <c r="L45" s="29"/>
      <c r="M45" s="30">
        <f t="shared" si="10"/>
        <v>13204.6</v>
      </c>
      <c r="N45" s="37"/>
      <c r="O45" s="36">
        <f t="shared" si="11"/>
        <v>0</v>
      </c>
      <c r="P45" s="29">
        <f t="shared" si="12"/>
        <v>13204.6</v>
      </c>
      <c r="Q45" s="54">
        <f t="shared" si="13"/>
        <v>100</v>
      </c>
      <c r="R45" s="54">
        <f t="shared" si="9"/>
        <v>100</v>
      </c>
    </row>
    <row r="46" spans="1:18" s="1" customFormat="1" ht="93.75" x14ac:dyDescent="0.35">
      <c r="A46" s="12">
        <v>7</v>
      </c>
      <c r="B46" s="4" t="s">
        <v>52</v>
      </c>
      <c r="C46" s="48" t="s">
        <v>53</v>
      </c>
      <c r="D46" s="50" t="str">
        <f t="shared" si="5"/>
        <v>Государственная программа Удмуртской Республики «Развитие архивного дела»1200000000</v>
      </c>
      <c r="E46" s="40">
        <v>101046</v>
      </c>
      <c r="F46" s="29">
        <v>2122</v>
      </c>
      <c r="G46" s="29">
        <f t="shared" si="6"/>
        <v>103168</v>
      </c>
      <c r="H46" s="29">
        <v>3571.4</v>
      </c>
      <c r="I46" s="29">
        <f t="shared" si="7"/>
        <v>106739.4</v>
      </c>
      <c r="J46" s="29">
        <v>16209.2</v>
      </c>
      <c r="K46" s="29">
        <f t="shared" si="8"/>
        <v>122948.59999999999</v>
      </c>
      <c r="L46" s="29">
        <v>15293.5</v>
      </c>
      <c r="M46" s="29">
        <f t="shared" si="10"/>
        <v>138242.09999999998</v>
      </c>
      <c r="N46" s="37">
        <v>2648.9</v>
      </c>
      <c r="O46" s="35">
        <f t="shared" si="11"/>
        <v>37196.1</v>
      </c>
      <c r="P46" s="29">
        <f t="shared" si="12"/>
        <v>140890.99999999997</v>
      </c>
      <c r="Q46" s="52">
        <f t="shared" si="13"/>
        <v>139.43253567682044</v>
      </c>
      <c r="R46" s="52">
        <f t="shared" si="9"/>
        <v>114.59341545979376</v>
      </c>
    </row>
    <row r="47" spans="1:18" s="22" customFormat="1" ht="54" customHeight="1" x14ac:dyDescent="0.3">
      <c r="A47" s="13"/>
      <c r="B47" s="5" t="s">
        <v>54</v>
      </c>
      <c r="C47" s="48" t="s">
        <v>55</v>
      </c>
      <c r="D47" s="50" t="str">
        <f t="shared" si="5"/>
        <v>Подпрограмма «Организация хранения, комплектования и использования документов Архивного фонда Удмуртской Республики и других архивных документов»1210000000</v>
      </c>
      <c r="E47" s="53">
        <v>93730</v>
      </c>
      <c r="F47" s="30">
        <v>2011.2</v>
      </c>
      <c r="G47" s="30">
        <f t="shared" si="6"/>
        <v>95741.2</v>
      </c>
      <c r="H47" s="30">
        <v>3571.4</v>
      </c>
      <c r="I47" s="30">
        <f t="shared" si="7"/>
        <v>99312.599999999991</v>
      </c>
      <c r="J47" s="30">
        <v>15059.3</v>
      </c>
      <c r="K47" s="30">
        <f t="shared" si="8"/>
        <v>114371.9</v>
      </c>
      <c r="L47" s="30">
        <v>13904.3</v>
      </c>
      <c r="M47" s="30">
        <f t="shared" si="10"/>
        <v>128276.2</v>
      </c>
      <c r="N47" s="37">
        <v>1842.6</v>
      </c>
      <c r="O47" s="36">
        <f t="shared" si="11"/>
        <v>34546.199999999997</v>
      </c>
      <c r="P47" s="29">
        <f t="shared" si="12"/>
        <v>130118.8</v>
      </c>
      <c r="Q47" s="54">
        <f t="shared" si="13"/>
        <v>138.82300224047796</v>
      </c>
      <c r="R47" s="54">
        <f t="shared" si="9"/>
        <v>113.76815459041951</v>
      </c>
    </row>
    <row r="48" spans="1:18" s="22" customFormat="1" ht="37.5" customHeight="1" x14ac:dyDescent="0.3">
      <c r="A48" s="13"/>
      <c r="B48" s="5" t="s">
        <v>9</v>
      </c>
      <c r="C48" s="48" t="s">
        <v>56</v>
      </c>
      <c r="D48" s="50" t="str">
        <f t="shared" si="5"/>
        <v>Подпрограмма «Создание условий для реализации государственной программы»1220000000</v>
      </c>
      <c r="E48" s="53">
        <v>7316</v>
      </c>
      <c r="F48" s="30">
        <v>110.8</v>
      </c>
      <c r="G48" s="30">
        <f t="shared" si="6"/>
        <v>7426.8</v>
      </c>
      <c r="H48" s="30"/>
      <c r="I48" s="30">
        <f t="shared" si="7"/>
        <v>7426.8</v>
      </c>
      <c r="J48" s="30">
        <v>1149.9000000000001</v>
      </c>
      <c r="K48" s="30">
        <f t="shared" si="8"/>
        <v>8576.7000000000007</v>
      </c>
      <c r="L48" s="30">
        <v>1389.2</v>
      </c>
      <c r="M48" s="30">
        <f t="shared" si="10"/>
        <v>9965.9000000000015</v>
      </c>
      <c r="N48" s="37">
        <v>806.3</v>
      </c>
      <c r="O48" s="36">
        <f t="shared" si="11"/>
        <v>2649.9</v>
      </c>
      <c r="P48" s="29">
        <f t="shared" si="12"/>
        <v>10772.2</v>
      </c>
      <c r="Q48" s="54">
        <f t="shared" si="13"/>
        <v>147.24166211044286</v>
      </c>
      <c r="R48" s="54">
        <f t="shared" si="9"/>
        <v>125.59842363613045</v>
      </c>
    </row>
    <row r="49" spans="1:18" s="1" customFormat="1" ht="80.25" customHeight="1" x14ac:dyDescent="0.35">
      <c r="A49" s="12">
        <v>8</v>
      </c>
      <c r="B49" s="4" t="s">
        <v>57</v>
      </c>
      <c r="C49" s="48" t="s">
        <v>58</v>
      </c>
      <c r="D49" s="50" t="str">
        <f t="shared" si="5"/>
        <v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Республике»1300000000</v>
      </c>
      <c r="E49" s="40">
        <v>89737.5</v>
      </c>
      <c r="F49" s="29">
        <v>50</v>
      </c>
      <c r="G49" s="29">
        <f t="shared" si="6"/>
        <v>89787.5</v>
      </c>
      <c r="H49" s="29">
        <v>0</v>
      </c>
      <c r="I49" s="29">
        <f t="shared" si="7"/>
        <v>89787.5</v>
      </c>
      <c r="J49" s="29">
        <v>872</v>
      </c>
      <c r="K49" s="29">
        <f t="shared" si="8"/>
        <v>90659.5</v>
      </c>
      <c r="L49" s="29">
        <v>1200.5999999999999</v>
      </c>
      <c r="M49" s="29">
        <f t="shared" si="10"/>
        <v>91860.1</v>
      </c>
      <c r="N49" s="37">
        <v>493.2</v>
      </c>
      <c r="O49" s="35">
        <f t="shared" si="11"/>
        <v>2122.6</v>
      </c>
      <c r="P49" s="29">
        <f t="shared" si="12"/>
        <v>92353.3</v>
      </c>
      <c r="Q49" s="52">
        <f t="shared" si="13"/>
        <v>102.91494637136091</v>
      </c>
      <c r="R49" s="52">
        <f t="shared" si="9"/>
        <v>101.86830944357735</v>
      </c>
    </row>
    <row r="50" spans="1:18" s="22" customFormat="1" ht="75" customHeight="1" x14ac:dyDescent="0.3">
      <c r="A50" s="13"/>
      <c r="B50" s="5" t="s">
        <v>59</v>
      </c>
      <c r="C50" s="48" t="s">
        <v>60</v>
      </c>
      <c r="D50" s="50" t="str">
        <f t="shared" si="5"/>
        <v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Республики»1310000000</v>
      </c>
      <c r="E50" s="53">
        <v>79500.399999999994</v>
      </c>
      <c r="F50" s="30"/>
      <c r="G50" s="30">
        <f t="shared" si="6"/>
        <v>79500.399999999994</v>
      </c>
      <c r="H50" s="30"/>
      <c r="I50" s="30">
        <f t="shared" si="7"/>
        <v>79500.399999999994</v>
      </c>
      <c r="J50" s="30"/>
      <c r="K50" s="30">
        <f t="shared" si="8"/>
        <v>79500.399999999994</v>
      </c>
      <c r="L50" s="29"/>
      <c r="M50" s="30">
        <f t="shared" si="10"/>
        <v>79500.399999999994</v>
      </c>
      <c r="N50" s="37">
        <v>716</v>
      </c>
      <c r="O50" s="36">
        <f t="shared" si="11"/>
        <v>0</v>
      </c>
      <c r="P50" s="29">
        <f t="shared" si="12"/>
        <v>80216.399999999994</v>
      </c>
      <c r="Q50" s="54">
        <f t="shared" si="13"/>
        <v>100.90062439937408</v>
      </c>
      <c r="R50" s="54">
        <f t="shared" si="9"/>
        <v>100.90062439937408</v>
      </c>
    </row>
    <row r="51" spans="1:18" s="22" customFormat="1" ht="37.5" customHeight="1" x14ac:dyDescent="0.3">
      <c r="A51" s="13"/>
      <c r="B51" s="5" t="s">
        <v>9</v>
      </c>
      <c r="C51" s="48" t="s">
        <v>61</v>
      </c>
      <c r="D51" s="50" t="str">
        <f t="shared" si="5"/>
        <v>Подпрограмма «Создание условий для реализации государственной программы»1330000000</v>
      </c>
      <c r="E51" s="53">
        <v>10237.1</v>
      </c>
      <c r="F51" s="30">
        <v>50</v>
      </c>
      <c r="G51" s="30">
        <f t="shared" si="6"/>
        <v>10287.1</v>
      </c>
      <c r="H51" s="30"/>
      <c r="I51" s="30">
        <f t="shared" si="7"/>
        <v>10287.1</v>
      </c>
      <c r="J51" s="30">
        <v>872</v>
      </c>
      <c r="K51" s="30">
        <f t="shared" si="8"/>
        <v>11159.1</v>
      </c>
      <c r="L51" s="30">
        <v>1200.5999999999999</v>
      </c>
      <c r="M51" s="30">
        <f t="shared" si="10"/>
        <v>12359.7</v>
      </c>
      <c r="N51" s="37">
        <v>-222.8</v>
      </c>
      <c r="O51" s="36">
        <f t="shared" si="11"/>
        <v>2122.6</v>
      </c>
      <c r="P51" s="29">
        <f t="shared" si="12"/>
        <v>12136.900000000001</v>
      </c>
      <c r="Q51" s="54">
        <f t="shared" si="13"/>
        <v>118.55799005577752</v>
      </c>
      <c r="R51" s="54">
        <f t="shared" si="9"/>
        <v>108.76235538708319</v>
      </c>
    </row>
    <row r="52" spans="1:18" s="1" customFormat="1" ht="65.25" customHeight="1" x14ac:dyDescent="0.35">
      <c r="A52" s="12">
        <v>9</v>
      </c>
      <c r="B52" s="4" t="s">
        <v>62</v>
      </c>
      <c r="C52" s="48" t="s">
        <v>63</v>
      </c>
      <c r="D52" s="50" t="str">
        <f t="shared" si="5"/>
        <v>Государственная программа Удмуртской Республики «Создание условий для устойчивого экономического развития Удмуртской Республики»1400000000</v>
      </c>
      <c r="E52" s="40">
        <v>274397.59999999998</v>
      </c>
      <c r="F52" s="29">
        <v>10252.1</v>
      </c>
      <c r="G52" s="29">
        <f t="shared" si="6"/>
        <v>284649.69999999995</v>
      </c>
      <c r="H52" s="29">
        <v>6363.7</v>
      </c>
      <c r="I52" s="29">
        <f t="shared" si="7"/>
        <v>291013.39999999997</v>
      </c>
      <c r="J52" s="29">
        <v>-958.4</v>
      </c>
      <c r="K52" s="29">
        <f t="shared" si="8"/>
        <v>290054.99999999994</v>
      </c>
      <c r="L52" s="29">
        <v>10337.6</v>
      </c>
      <c r="M52" s="29">
        <f t="shared" si="10"/>
        <v>300392.59999999992</v>
      </c>
      <c r="N52" s="34">
        <v>102545.8</v>
      </c>
      <c r="O52" s="35">
        <f t="shared" si="11"/>
        <v>25995</v>
      </c>
      <c r="P52" s="29">
        <f t="shared" si="12"/>
        <v>402938.39999999991</v>
      </c>
      <c r="Q52" s="52">
        <f t="shared" si="13"/>
        <v>146.84472458942787</v>
      </c>
      <c r="R52" s="52">
        <f t="shared" si="9"/>
        <v>138.91792935822517</v>
      </c>
    </row>
    <row r="53" spans="1:18" s="22" customFormat="1" ht="37.5" hidden="1" customHeight="1" x14ac:dyDescent="0.3">
      <c r="A53" s="13"/>
      <c r="B53" s="5" t="s">
        <v>64</v>
      </c>
      <c r="C53" s="48" t="s">
        <v>65</v>
      </c>
      <c r="D53" s="50" t="str">
        <f t="shared" si="5"/>
        <v>Подпрограмма «Совершенствование системы государственного стратегического управления»1410000000</v>
      </c>
      <c r="E53" s="53">
        <v>2200.6999999999998</v>
      </c>
      <c r="F53" s="30"/>
      <c r="G53" s="30">
        <f t="shared" si="6"/>
        <v>2200.6999999999998</v>
      </c>
      <c r="H53" s="30"/>
      <c r="I53" s="30">
        <f t="shared" si="7"/>
        <v>2200.6999999999998</v>
      </c>
      <c r="J53" s="30">
        <v>-80</v>
      </c>
      <c r="K53" s="30">
        <f t="shared" si="8"/>
        <v>2120.6999999999998</v>
      </c>
      <c r="L53" s="29"/>
      <c r="M53" s="30">
        <f t="shared" si="10"/>
        <v>2120.6999999999998</v>
      </c>
      <c r="N53" s="34"/>
      <c r="O53" s="36">
        <f t="shared" si="11"/>
        <v>-80</v>
      </c>
      <c r="P53" s="29">
        <f t="shared" si="12"/>
        <v>2120.6999999999998</v>
      </c>
      <c r="Q53" s="54">
        <f t="shared" si="13"/>
        <v>96.364793020402601</v>
      </c>
      <c r="R53" s="54">
        <f t="shared" ref="R53:R84" si="14">P53/K53*100</f>
        <v>100</v>
      </c>
    </row>
    <row r="54" spans="1:18" s="22" customFormat="1" ht="37.5" hidden="1" customHeight="1" x14ac:dyDescent="0.3">
      <c r="A54" s="13"/>
      <c r="B54" s="5" t="s">
        <v>66</v>
      </c>
      <c r="C54" s="48" t="s">
        <v>67</v>
      </c>
      <c r="D54" s="50" t="str">
        <f t="shared" si="5"/>
        <v>Подпрограмма «Разработка и реализация инновационной государственной политики»1430000000</v>
      </c>
      <c r="E54" s="53">
        <v>1096.9000000000001</v>
      </c>
      <c r="F54" s="30"/>
      <c r="G54" s="30">
        <f t="shared" si="6"/>
        <v>1096.9000000000001</v>
      </c>
      <c r="H54" s="30">
        <v>301.10000000000002</v>
      </c>
      <c r="I54" s="30">
        <f t="shared" si="7"/>
        <v>1398</v>
      </c>
      <c r="J54" s="30">
        <v>166.7</v>
      </c>
      <c r="K54" s="30">
        <f t="shared" si="8"/>
        <v>1564.7</v>
      </c>
      <c r="L54" s="29"/>
      <c r="M54" s="30">
        <f t="shared" si="10"/>
        <v>1564.7</v>
      </c>
      <c r="N54" s="34"/>
      <c r="O54" s="36">
        <f t="shared" si="11"/>
        <v>467.8</v>
      </c>
      <c r="P54" s="29">
        <f t="shared" si="12"/>
        <v>1564.7</v>
      </c>
      <c r="Q54" s="54">
        <f t="shared" si="13"/>
        <v>142.6474610265293</v>
      </c>
      <c r="R54" s="54">
        <f t="shared" si="14"/>
        <v>100</v>
      </c>
    </row>
    <row r="55" spans="1:18" s="22" customFormat="1" ht="37.5" customHeight="1" x14ac:dyDescent="0.3">
      <c r="A55" s="13"/>
      <c r="B55" s="5" t="s">
        <v>68</v>
      </c>
      <c r="C55" s="48" t="s">
        <v>69</v>
      </c>
      <c r="D55" s="50" t="str">
        <f t="shared" si="5"/>
        <v>Подпрограмма «Развитие малого и среднего предпринимательства в Удмуртской Республике»1440000000</v>
      </c>
      <c r="E55" s="53">
        <v>185560.4</v>
      </c>
      <c r="F55" s="30"/>
      <c r="G55" s="30">
        <f t="shared" si="6"/>
        <v>185560.4</v>
      </c>
      <c r="H55" s="33"/>
      <c r="I55" s="33">
        <f t="shared" si="7"/>
        <v>185560.4</v>
      </c>
      <c r="J55" s="33">
        <v>-1838.8</v>
      </c>
      <c r="K55" s="30">
        <f t="shared" si="8"/>
        <v>183721.60000000001</v>
      </c>
      <c r="L55" s="30">
        <v>2511</v>
      </c>
      <c r="M55" s="30">
        <f t="shared" si="10"/>
        <v>186232.6</v>
      </c>
      <c r="N55" s="34">
        <v>99915</v>
      </c>
      <c r="O55" s="36">
        <f t="shared" si="11"/>
        <v>672.2</v>
      </c>
      <c r="P55" s="29">
        <f t="shared" si="12"/>
        <v>286147.59999999998</v>
      </c>
      <c r="Q55" s="54">
        <f t="shared" si="13"/>
        <v>154.20725542734331</v>
      </c>
      <c r="R55" s="54">
        <f t="shared" si="14"/>
        <v>155.75065751659031</v>
      </c>
    </row>
    <row r="56" spans="1:18" s="22" customFormat="1" ht="37.5" hidden="1" customHeight="1" x14ac:dyDescent="0.3">
      <c r="A56" s="13"/>
      <c r="B56" s="20" t="s">
        <v>70</v>
      </c>
      <c r="C56" s="48" t="s">
        <v>71</v>
      </c>
      <c r="D56" s="50" t="str">
        <f t="shared" si="5"/>
        <v>Подпрограмма «Реализация административной реформы»1450000000</v>
      </c>
      <c r="E56" s="55"/>
      <c r="F56" s="30"/>
      <c r="G56" s="30"/>
      <c r="H56" s="30"/>
      <c r="I56" s="30">
        <f t="shared" si="7"/>
        <v>0</v>
      </c>
      <c r="J56" s="30"/>
      <c r="K56" s="30">
        <f t="shared" si="8"/>
        <v>0</v>
      </c>
      <c r="L56" s="30"/>
      <c r="M56" s="30">
        <f t="shared" si="10"/>
        <v>0</v>
      </c>
      <c r="N56" s="34"/>
      <c r="O56" s="36">
        <f t="shared" si="11"/>
        <v>0</v>
      </c>
      <c r="P56" s="29">
        <f t="shared" si="12"/>
        <v>0</v>
      </c>
      <c r="Q56" s="54"/>
      <c r="R56" s="54" t="e">
        <f t="shared" si="14"/>
        <v>#DIV/0!</v>
      </c>
    </row>
    <row r="57" spans="1:18" s="22" customFormat="1" ht="93.75" hidden="1" customHeight="1" x14ac:dyDescent="0.3">
      <c r="A57" s="13"/>
      <c r="B57" s="5" t="s">
        <v>72</v>
      </c>
      <c r="C57" s="48" t="s">
        <v>73</v>
      </c>
      <c r="D57" s="50" t="str">
        <f t="shared" si="5"/>
        <v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Республике»1460000000</v>
      </c>
      <c r="E57" s="53">
        <v>1260.0999999999999</v>
      </c>
      <c r="F57" s="30">
        <v>10000</v>
      </c>
      <c r="G57" s="30">
        <f t="shared" si="6"/>
        <v>11260.1</v>
      </c>
      <c r="H57" s="30">
        <v>180.1</v>
      </c>
      <c r="I57" s="30">
        <f t="shared" si="7"/>
        <v>11440.2</v>
      </c>
      <c r="J57" s="30">
        <v>1260.0999999999999</v>
      </c>
      <c r="K57" s="30">
        <f>I57+J57</f>
        <v>12700.300000000001</v>
      </c>
      <c r="L57" s="30">
        <v>180.2</v>
      </c>
      <c r="M57" s="30">
        <f t="shared" si="10"/>
        <v>12880.500000000002</v>
      </c>
      <c r="N57" s="34"/>
      <c r="O57" s="36">
        <f t="shared" si="11"/>
        <v>11620.400000000001</v>
      </c>
      <c r="P57" s="29">
        <f t="shared" si="12"/>
        <v>12880.500000000002</v>
      </c>
      <c r="Q57" s="54">
        <f>P57/E57*100</f>
        <v>1022.1807793032301</v>
      </c>
      <c r="R57" s="54">
        <f t="shared" si="14"/>
        <v>101.41886412131997</v>
      </c>
    </row>
    <row r="58" spans="1:18" s="22" customFormat="1" ht="56.25" hidden="1" customHeight="1" x14ac:dyDescent="0.3">
      <c r="A58" s="13"/>
      <c r="B58" s="5" t="s">
        <v>74</v>
      </c>
      <c r="C58" s="48" t="s">
        <v>75</v>
      </c>
      <c r="D58" s="50" t="str">
        <f t="shared" si="5"/>
        <v>Подпрограмма «Развитие межрегиональной и внешнеэкономической деятельности Удмуртской Республики»1470000000</v>
      </c>
      <c r="E58" s="53">
        <v>32426</v>
      </c>
      <c r="F58" s="30"/>
      <c r="G58" s="30">
        <f t="shared" si="6"/>
        <v>32426</v>
      </c>
      <c r="H58" s="30"/>
      <c r="I58" s="30">
        <f t="shared" si="7"/>
        <v>32426</v>
      </c>
      <c r="J58" s="30">
        <v>-7120</v>
      </c>
      <c r="K58" s="30">
        <f t="shared" si="8"/>
        <v>25306</v>
      </c>
      <c r="L58" s="30">
        <v>-500</v>
      </c>
      <c r="M58" s="30">
        <f t="shared" si="10"/>
        <v>24806</v>
      </c>
      <c r="N58" s="34"/>
      <c r="O58" s="36">
        <f t="shared" si="11"/>
        <v>-7620</v>
      </c>
      <c r="P58" s="29">
        <f t="shared" si="12"/>
        <v>24806</v>
      </c>
      <c r="Q58" s="54">
        <f>P58/E58*100</f>
        <v>76.500339233948068</v>
      </c>
      <c r="R58" s="54">
        <f t="shared" si="14"/>
        <v>98.02418398798703</v>
      </c>
    </row>
    <row r="59" spans="1:18" s="22" customFormat="1" ht="37.5" customHeight="1" x14ac:dyDescent="0.3">
      <c r="A59" s="13"/>
      <c r="B59" s="5" t="s">
        <v>9</v>
      </c>
      <c r="C59" s="48" t="s">
        <v>76</v>
      </c>
      <c r="D59" s="50" t="str">
        <f t="shared" si="5"/>
        <v>Подпрограмма «Создание условий для реализации государственной программы»1490000000</v>
      </c>
      <c r="E59" s="53">
        <v>36882.300000000003</v>
      </c>
      <c r="F59" s="30">
        <v>252.1</v>
      </c>
      <c r="G59" s="30">
        <f t="shared" si="6"/>
        <v>37134.400000000001</v>
      </c>
      <c r="H59" s="30"/>
      <c r="I59" s="30">
        <f t="shared" si="7"/>
        <v>37134.400000000001</v>
      </c>
      <c r="J59" s="30">
        <v>4296.5</v>
      </c>
      <c r="K59" s="30">
        <f t="shared" si="8"/>
        <v>41430.9</v>
      </c>
      <c r="L59" s="30">
        <v>6283.9</v>
      </c>
      <c r="M59" s="30">
        <f t="shared" si="10"/>
        <v>47714.8</v>
      </c>
      <c r="N59" s="34">
        <v>2630.8</v>
      </c>
      <c r="O59" s="36">
        <f t="shared" si="11"/>
        <v>10832.5</v>
      </c>
      <c r="P59" s="29">
        <f t="shared" si="12"/>
        <v>50345.600000000006</v>
      </c>
      <c r="Q59" s="54">
        <f>P59/E59*100</f>
        <v>136.50341762851014</v>
      </c>
      <c r="R59" s="54">
        <f t="shared" si="14"/>
        <v>121.51703197372011</v>
      </c>
    </row>
    <row r="60" spans="1:18" s="22" customFormat="1" ht="56.25" hidden="1" customHeight="1" x14ac:dyDescent="0.3">
      <c r="A60" s="13"/>
      <c r="B60" s="5" t="s">
        <v>77</v>
      </c>
      <c r="C60" s="48" t="s">
        <v>78</v>
      </c>
      <c r="D60" s="50" t="str">
        <f t="shared" si="5"/>
        <v>Подпрограмма «Реализация государственной политики по содействию развитию конкуренции в Удмуртской Республике»14А0000000</v>
      </c>
      <c r="E60" s="53"/>
      <c r="F60" s="30"/>
      <c r="G60" s="30">
        <f t="shared" si="6"/>
        <v>0</v>
      </c>
      <c r="H60" s="30"/>
      <c r="I60" s="30">
        <f t="shared" si="7"/>
        <v>0</v>
      </c>
      <c r="J60" s="30">
        <v>300</v>
      </c>
      <c r="K60" s="30">
        <f t="shared" si="8"/>
        <v>300</v>
      </c>
      <c r="L60" s="30"/>
      <c r="M60" s="30">
        <f t="shared" si="10"/>
        <v>300</v>
      </c>
      <c r="N60" s="34"/>
      <c r="O60" s="36">
        <f t="shared" si="11"/>
        <v>300</v>
      </c>
      <c r="P60" s="29">
        <f t="shared" si="12"/>
        <v>300</v>
      </c>
      <c r="Q60" s="54"/>
      <c r="R60" s="54">
        <f t="shared" si="14"/>
        <v>100</v>
      </c>
    </row>
    <row r="61" spans="1:18" s="22" customFormat="1" ht="18.75" hidden="1" customHeight="1" x14ac:dyDescent="0.3">
      <c r="A61" s="13"/>
      <c r="B61" s="5" t="s">
        <v>79</v>
      </c>
      <c r="C61" s="48" t="s">
        <v>80</v>
      </c>
      <c r="D61" s="50" t="str">
        <f t="shared" si="5"/>
        <v>Подпрограмма «Развитие туризма»14Б0000000</v>
      </c>
      <c r="E61" s="53">
        <v>14971.2</v>
      </c>
      <c r="F61" s="30"/>
      <c r="G61" s="30">
        <f t="shared" si="6"/>
        <v>14971.2</v>
      </c>
      <c r="H61" s="30">
        <v>5882.5</v>
      </c>
      <c r="I61" s="30">
        <f t="shared" si="7"/>
        <v>20853.7</v>
      </c>
      <c r="J61" s="30">
        <v>2057.1</v>
      </c>
      <c r="K61" s="30">
        <f t="shared" si="8"/>
        <v>22910.799999999999</v>
      </c>
      <c r="L61" s="30">
        <v>1862.5</v>
      </c>
      <c r="M61" s="30">
        <f t="shared" si="10"/>
        <v>24773.3</v>
      </c>
      <c r="N61" s="37"/>
      <c r="O61" s="36">
        <f t="shared" si="11"/>
        <v>9802.1</v>
      </c>
      <c r="P61" s="29">
        <f t="shared" si="12"/>
        <v>24773.3</v>
      </c>
      <c r="Q61" s="54">
        <f>P61/E61*100</f>
        <v>165.47304157315378</v>
      </c>
      <c r="R61" s="54">
        <f t="shared" si="14"/>
        <v>108.12935384185624</v>
      </c>
    </row>
    <row r="62" spans="1:18" s="1" customFormat="1" ht="60" customHeight="1" x14ac:dyDescent="0.35">
      <c r="A62" s="12">
        <v>10</v>
      </c>
      <c r="B62" s="4" t="s">
        <v>81</v>
      </c>
      <c r="C62" s="48" t="s">
        <v>82</v>
      </c>
      <c r="D62" s="50" t="str">
        <f t="shared" si="5"/>
        <v>Государственная программа Удмуртской Республики «Развитие промышленности и потребительского рынка»1500000000</v>
      </c>
      <c r="E62" s="40">
        <v>49591.4</v>
      </c>
      <c r="F62" s="29">
        <v>311.39999999999998</v>
      </c>
      <c r="G62" s="29">
        <f t="shared" si="6"/>
        <v>49902.8</v>
      </c>
      <c r="H62" s="29">
        <v>114425</v>
      </c>
      <c r="I62" s="29">
        <f t="shared" si="7"/>
        <v>164327.79999999999</v>
      </c>
      <c r="J62" s="29">
        <v>56140.5</v>
      </c>
      <c r="K62" s="29">
        <f t="shared" si="8"/>
        <v>220468.3</v>
      </c>
      <c r="L62" s="29">
        <v>9007.2999999999993</v>
      </c>
      <c r="M62" s="29">
        <f t="shared" si="10"/>
        <v>229475.59999999998</v>
      </c>
      <c r="N62" s="37">
        <v>-2693.6</v>
      </c>
      <c r="O62" s="35">
        <f t="shared" si="11"/>
        <v>179884.19999999998</v>
      </c>
      <c r="P62" s="29">
        <f t="shared" si="12"/>
        <v>226781.99999999997</v>
      </c>
      <c r="Q62" s="52">
        <f>P62/E62*100</f>
        <v>457.30106429743859</v>
      </c>
      <c r="R62" s="52">
        <f t="shared" si="14"/>
        <v>102.86376771626577</v>
      </c>
    </row>
    <row r="63" spans="1:18" s="22" customFormat="1" ht="37.5" customHeight="1" x14ac:dyDescent="0.3">
      <c r="A63" s="13"/>
      <c r="B63" s="20" t="s">
        <v>264</v>
      </c>
      <c r="C63" s="48">
        <v>1510000000</v>
      </c>
      <c r="D63" s="50" t="str">
        <f t="shared" si="5"/>
        <v>Подпрограмма «Развитие обрабатывающих производств»1510000000</v>
      </c>
      <c r="E63" s="55"/>
      <c r="F63" s="30"/>
      <c r="G63" s="30">
        <f t="shared" si="6"/>
        <v>0</v>
      </c>
      <c r="H63" s="30">
        <v>93220</v>
      </c>
      <c r="I63" s="30">
        <f t="shared" si="7"/>
        <v>93220</v>
      </c>
      <c r="J63" s="30">
        <v>49269.3</v>
      </c>
      <c r="K63" s="30">
        <f t="shared" si="8"/>
        <v>142489.29999999999</v>
      </c>
      <c r="L63" s="30">
        <v>5071.8999999999996</v>
      </c>
      <c r="M63" s="30">
        <f t="shared" si="10"/>
        <v>147561.19999999998</v>
      </c>
      <c r="N63" s="37">
        <v>2026.5</v>
      </c>
      <c r="O63" s="36">
        <f t="shared" si="11"/>
        <v>147561.19999999998</v>
      </c>
      <c r="P63" s="29">
        <f t="shared" si="12"/>
        <v>149587.69999999998</v>
      </c>
      <c r="Q63" s="54"/>
      <c r="R63" s="54">
        <f t="shared" si="14"/>
        <v>104.98170739838008</v>
      </c>
    </row>
    <row r="64" spans="1:18" s="22" customFormat="1" ht="93.75" customHeight="1" x14ac:dyDescent="0.3">
      <c r="A64" s="13"/>
      <c r="B64" s="5" t="s">
        <v>83</v>
      </c>
      <c r="C64" s="48" t="s">
        <v>84</v>
      </c>
      <c r="D64" s="50" t="str">
        <f t="shared" si="5"/>
        <v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Республики»1520000000</v>
      </c>
      <c r="E64" s="53">
        <v>4185</v>
      </c>
      <c r="F64" s="30"/>
      <c r="G64" s="30">
        <f t="shared" si="6"/>
        <v>4185</v>
      </c>
      <c r="H64" s="30">
        <v>4185</v>
      </c>
      <c r="I64" s="30">
        <f t="shared" si="7"/>
        <v>8370</v>
      </c>
      <c r="J64" s="30">
        <v>4185</v>
      </c>
      <c r="K64" s="30">
        <f t="shared" si="8"/>
        <v>12555</v>
      </c>
      <c r="L64" s="30">
        <v>4185</v>
      </c>
      <c r="M64" s="30">
        <f t="shared" si="10"/>
        <v>16740</v>
      </c>
      <c r="N64" s="37">
        <v>-4004.9</v>
      </c>
      <c r="O64" s="36">
        <f t="shared" si="11"/>
        <v>12555</v>
      </c>
      <c r="P64" s="29">
        <f t="shared" si="12"/>
        <v>12735.1</v>
      </c>
      <c r="Q64" s="54">
        <f>P64/E64*100</f>
        <v>304.30346475507764</v>
      </c>
      <c r="R64" s="54">
        <f t="shared" si="14"/>
        <v>101.43448825169254</v>
      </c>
    </row>
    <row r="65" spans="1:18" s="22" customFormat="1" ht="93.75" hidden="1" customHeight="1" x14ac:dyDescent="0.3">
      <c r="A65" s="13"/>
      <c r="B65" s="20" t="s">
        <v>283</v>
      </c>
      <c r="C65" s="48"/>
      <c r="D65" s="50" t="str">
        <f t="shared" si="5"/>
        <v>Подпрограмма «Развитие промышленного сектора и трудовая адаптация осужденных в учреждениях уголовно-исполнительной системы, расположенных на территории Удмуртской Республики»</v>
      </c>
      <c r="E65" s="53"/>
      <c r="F65" s="30"/>
      <c r="G65" s="30"/>
      <c r="H65" s="30"/>
      <c r="I65" s="30">
        <f t="shared" si="7"/>
        <v>0</v>
      </c>
      <c r="J65" s="30"/>
      <c r="K65" s="30">
        <f t="shared" si="8"/>
        <v>0</v>
      </c>
      <c r="L65" s="30"/>
      <c r="M65" s="30">
        <f t="shared" si="10"/>
        <v>0</v>
      </c>
      <c r="N65" s="37"/>
      <c r="O65" s="36">
        <f t="shared" si="11"/>
        <v>0</v>
      </c>
      <c r="P65" s="29">
        <f t="shared" si="12"/>
        <v>0</v>
      </c>
      <c r="Q65" s="54"/>
      <c r="R65" s="54" t="e">
        <f t="shared" si="14"/>
        <v>#DIV/0!</v>
      </c>
    </row>
    <row r="66" spans="1:18" s="22" customFormat="1" ht="37.5" customHeight="1" x14ac:dyDescent="0.3">
      <c r="A66" s="13"/>
      <c r="B66" s="5" t="s">
        <v>9</v>
      </c>
      <c r="C66" s="48" t="s">
        <v>85</v>
      </c>
      <c r="D66" s="50" t="str">
        <f t="shared" si="5"/>
        <v>Подпрограмма «Создание условий для реализации государственной программы»1550000000</v>
      </c>
      <c r="E66" s="53">
        <v>24993.5</v>
      </c>
      <c r="F66" s="30">
        <v>311.39999999999998</v>
      </c>
      <c r="G66" s="30">
        <f t="shared" si="6"/>
        <v>25304.9</v>
      </c>
      <c r="H66" s="30">
        <v>520</v>
      </c>
      <c r="I66" s="30">
        <f t="shared" si="7"/>
        <v>25824.9</v>
      </c>
      <c r="J66" s="30">
        <v>2686.2</v>
      </c>
      <c r="K66" s="30">
        <f t="shared" si="8"/>
        <v>28511.100000000002</v>
      </c>
      <c r="L66" s="30">
        <v>4822.3</v>
      </c>
      <c r="M66" s="30">
        <f t="shared" si="10"/>
        <v>33333.4</v>
      </c>
      <c r="N66" s="37">
        <v>4100.5</v>
      </c>
      <c r="O66" s="36">
        <f t="shared" si="11"/>
        <v>8339.9</v>
      </c>
      <c r="P66" s="29">
        <f t="shared" si="12"/>
        <v>37433.9</v>
      </c>
      <c r="Q66" s="54">
        <f>P66/E66*100</f>
        <v>149.77454138075902</v>
      </c>
      <c r="R66" s="54">
        <f t="shared" si="14"/>
        <v>131.29588125326629</v>
      </c>
    </row>
    <row r="67" spans="1:18" s="22" customFormat="1" ht="56.25" customHeight="1" x14ac:dyDescent="0.3">
      <c r="A67" s="13"/>
      <c r="B67" s="5" t="s">
        <v>86</v>
      </c>
      <c r="C67" s="48" t="s">
        <v>87</v>
      </c>
      <c r="D67" s="50" t="str">
        <f t="shared" si="5"/>
        <v>Подпрограмма «Развитие инновационного территориального кластера «Удмуртский машиностроительный кластер»1560000000</v>
      </c>
      <c r="E67" s="53">
        <v>20412.900000000001</v>
      </c>
      <c r="F67" s="30"/>
      <c r="G67" s="30">
        <f t="shared" si="6"/>
        <v>20412.900000000001</v>
      </c>
      <c r="H67" s="30">
        <v>16500</v>
      </c>
      <c r="I67" s="30">
        <f t="shared" si="7"/>
        <v>36912.9</v>
      </c>
      <c r="J67" s="30"/>
      <c r="K67" s="30">
        <f t="shared" si="8"/>
        <v>36912.9</v>
      </c>
      <c r="L67" s="30">
        <v>-5071.8999999999996</v>
      </c>
      <c r="M67" s="30">
        <f t="shared" si="10"/>
        <v>31841</v>
      </c>
      <c r="N67" s="37">
        <v>-4815.7</v>
      </c>
      <c r="O67" s="36">
        <f t="shared" si="11"/>
        <v>11428.1</v>
      </c>
      <c r="P67" s="29">
        <f t="shared" si="12"/>
        <v>27025.3</v>
      </c>
      <c r="Q67" s="54">
        <f>P67/E67*100</f>
        <v>132.39324152864117</v>
      </c>
      <c r="R67" s="54">
        <f t="shared" si="14"/>
        <v>73.213700359494922</v>
      </c>
    </row>
    <row r="68" spans="1:18" s="1" customFormat="1" ht="54" customHeight="1" x14ac:dyDescent="0.3">
      <c r="A68" s="12">
        <v>11</v>
      </c>
      <c r="B68" s="4" t="s">
        <v>88</v>
      </c>
      <c r="C68" s="48" t="s">
        <v>89</v>
      </c>
      <c r="D68" s="50" t="str">
        <f t="shared" si="5"/>
        <v>Государственная программа Удмуртской Республики «Развитие лесного хозяйства»1600000000</v>
      </c>
      <c r="E68" s="40">
        <v>372354.8</v>
      </c>
      <c r="F68" s="29">
        <v>5125.3999999999996</v>
      </c>
      <c r="G68" s="29">
        <f t="shared" si="6"/>
        <v>377480.2</v>
      </c>
      <c r="H68" s="29"/>
      <c r="I68" s="29">
        <f t="shared" si="7"/>
        <v>377480.2</v>
      </c>
      <c r="J68" s="29">
        <v>15618.6</v>
      </c>
      <c r="K68" s="29">
        <f t="shared" si="8"/>
        <v>393098.8</v>
      </c>
      <c r="L68" s="29">
        <v>11852</v>
      </c>
      <c r="M68" s="29">
        <f t="shared" si="10"/>
        <v>404950.8</v>
      </c>
      <c r="N68" s="37">
        <v>335</v>
      </c>
      <c r="O68" s="35">
        <f t="shared" si="11"/>
        <v>32596</v>
      </c>
      <c r="P68" s="29">
        <f t="shared" si="12"/>
        <v>405285.8</v>
      </c>
      <c r="Q68" s="54">
        <f>P68/E68*100</f>
        <v>108.84398428595523</v>
      </c>
      <c r="R68" s="54">
        <f t="shared" si="14"/>
        <v>103.10023841334545</v>
      </c>
    </row>
    <row r="69" spans="1:18" s="22" customFormat="1" ht="18.75" customHeight="1" x14ac:dyDescent="0.3">
      <c r="A69" s="13"/>
      <c r="B69" s="5" t="s">
        <v>90</v>
      </c>
      <c r="C69" s="48" t="s">
        <v>91</v>
      </c>
      <c r="D69" s="50" t="str">
        <f t="shared" si="5"/>
        <v>Подпрограмма «Охрана и защита лесов»1610000000</v>
      </c>
      <c r="E69" s="53">
        <v>59638</v>
      </c>
      <c r="F69" s="30"/>
      <c r="G69" s="30">
        <f t="shared" si="6"/>
        <v>59638</v>
      </c>
      <c r="H69" s="30"/>
      <c r="I69" s="30">
        <f t="shared" ref="I69:I132" si="15">G69+H69</f>
        <v>59638</v>
      </c>
      <c r="J69" s="30">
        <v>6022.6</v>
      </c>
      <c r="K69" s="30">
        <f t="shared" ref="K69:K132" si="16">I69+J69</f>
        <v>65660.600000000006</v>
      </c>
      <c r="L69" s="30">
        <v>6414.9</v>
      </c>
      <c r="M69" s="30">
        <f t="shared" si="10"/>
        <v>72075.5</v>
      </c>
      <c r="N69" s="37">
        <v>295.5</v>
      </c>
      <c r="O69" s="36">
        <f t="shared" ref="O69:O100" si="17">F69+H69+J69+L69</f>
        <v>12437.5</v>
      </c>
      <c r="P69" s="29">
        <f t="shared" ref="P69:P100" si="18">M69+N69</f>
        <v>72371</v>
      </c>
      <c r="Q69" s="54">
        <f>P69/E69*100</f>
        <v>121.35048123679533</v>
      </c>
      <c r="R69" s="54">
        <f t="shared" si="14"/>
        <v>110.21982741552772</v>
      </c>
    </row>
    <row r="70" spans="1:18" s="22" customFormat="1" ht="18.75" customHeight="1" x14ac:dyDescent="0.3">
      <c r="A70" s="13"/>
      <c r="B70" s="5" t="s">
        <v>92</v>
      </c>
      <c r="C70" s="48" t="s">
        <v>93</v>
      </c>
      <c r="D70" s="50" t="str">
        <f t="shared" ref="D70:D133" si="19">B70&amp;C70</f>
        <v>Подпрограмма «Обеспечение использования лесов»1620000000</v>
      </c>
      <c r="E70" s="53">
        <v>31001.7</v>
      </c>
      <c r="F70" s="30"/>
      <c r="G70" s="30">
        <f t="shared" ref="G70:G133" si="20">E70+F70</f>
        <v>31001.7</v>
      </c>
      <c r="H70" s="30"/>
      <c r="I70" s="30">
        <f t="shared" si="15"/>
        <v>31001.7</v>
      </c>
      <c r="J70" s="30"/>
      <c r="K70" s="30">
        <f t="shared" si="16"/>
        <v>31001.7</v>
      </c>
      <c r="L70" s="30">
        <v>-838.9</v>
      </c>
      <c r="M70" s="30">
        <f t="shared" si="10"/>
        <v>30162.799999999999</v>
      </c>
      <c r="N70" s="37">
        <v>-290</v>
      </c>
      <c r="O70" s="36">
        <f t="shared" si="17"/>
        <v>-838.9</v>
      </c>
      <c r="P70" s="29">
        <f t="shared" si="18"/>
        <v>29872.799999999999</v>
      </c>
      <c r="Q70" s="54"/>
      <c r="R70" s="54">
        <f t="shared" si="14"/>
        <v>96.358586787176179</v>
      </c>
    </row>
    <row r="71" spans="1:18" s="22" customFormat="1" ht="18.75" hidden="1" customHeight="1" x14ac:dyDescent="0.3">
      <c r="A71" s="13"/>
      <c r="B71" s="5" t="s">
        <v>94</v>
      </c>
      <c r="C71" s="48" t="s">
        <v>95</v>
      </c>
      <c r="D71" s="50" t="str">
        <f t="shared" si="19"/>
        <v>Подпрограмма «Воспроизводство лесов»1630000000</v>
      </c>
      <c r="E71" s="53">
        <v>62088.4</v>
      </c>
      <c r="F71" s="30"/>
      <c r="G71" s="30">
        <f t="shared" si="20"/>
        <v>62088.4</v>
      </c>
      <c r="H71" s="30"/>
      <c r="I71" s="30">
        <f t="shared" si="15"/>
        <v>62088.4</v>
      </c>
      <c r="J71" s="30"/>
      <c r="K71" s="30">
        <f t="shared" si="16"/>
        <v>62088.4</v>
      </c>
      <c r="L71" s="30"/>
      <c r="M71" s="30">
        <f t="shared" si="10"/>
        <v>62088.4</v>
      </c>
      <c r="N71" s="37"/>
      <c r="O71" s="36">
        <f t="shared" si="17"/>
        <v>0</v>
      </c>
      <c r="P71" s="29">
        <f t="shared" si="18"/>
        <v>62088.4</v>
      </c>
      <c r="Q71" s="54"/>
      <c r="R71" s="54">
        <f t="shared" si="14"/>
        <v>100</v>
      </c>
    </row>
    <row r="72" spans="1:18" s="22" customFormat="1" ht="37.5" customHeight="1" x14ac:dyDescent="0.3">
      <c r="A72" s="13"/>
      <c r="B72" s="5" t="s">
        <v>9</v>
      </c>
      <c r="C72" s="48" t="s">
        <v>96</v>
      </c>
      <c r="D72" s="50" t="str">
        <f t="shared" si="19"/>
        <v>Подпрограмма «Создание условий для реализации государственной программы»1640000000</v>
      </c>
      <c r="E72" s="53">
        <v>219626.7</v>
      </c>
      <c r="F72" s="30">
        <v>5125.3999999999996</v>
      </c>
      <c r="G72" s="30">
        <f t="shared" si="20"/>
        <v>224752.1</v>
      </c>
      <c r="H72" s="30"/>
      <c r="I72" s="30">
        <f t="shared" si="15"/>
        <v>224752.1</v>
      </c>
      <c r="J72" s="30">
        <v>9596</v>
      </c>
      <c r="K72" s="30">
        <f t="shared" si="16"/>
        <v>234348.1</v>
      </c>
      <c r="L72" s="30">
        <v>6276</v>
      </c>
      <c r="M72" s="30">
        <f t="shared" si="10"/>
        <v>240624.1</v>
      </c>
      <c r="N72" s="37">
        <v>329.5</v>
      </c>
      <c r="O72" s="36">
        <f t="shared" si="17"/>
        <v>20997.4</v>
      </c>
      <c r="P72" s="29">
        <f t="shared" si="18"/>
        <v>240953.60000000001</v>
      </c>
      <c r="Q72" s="54">
        <f t="shared" ref="Q72:Q84" si="21">P72/E72*100</f>
        <v>109.71052244558608</v>
      </c>
      <c r="R72" s="54">
        <f t="shared" si="14"/>
        <v>102.81867017483819</v>
      </c>
    </row>
    <row r="73" spans="1:18" s="1" customFormat="1" ht="84" customHeight="1" x14ac:dyDescent="0.35">
      <c r="A73" s="12">
        <v>12</v>
      </c>
      <c r="B73" s="4" t="s">
        <v>97</v>
      </c>
      <c r="C73" s="48" t="s">
        <v>98</v>
      </c>
      <c r="D73" s="50" t="str">
        <f t="shared" si="19"/>
        <v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продовольствия»1700000000</v>
      </c>
      <c r="E73" s="40">
        <f>E74+E75+E76+E77+E78+E79+E80+E81+E82+E83+E86+E84+E85+E87</f>
        <v>2871347.6</v>
      </c>
      <c r="F73" s="40">
        <f t="shared" ref="F73:K73" si="22">F74+F75+F76+F77+F78+F79+F80+F81+F82+F83+F86+F84+F85+F87</f>
        <v>-334310.10000000003</v>
      </c>
      <c r="G73" s="40">
        <f t="shared" si="22"/>
        <v>2537037.5</v>
      </c>
      <c r="H73" s="40">
        <f t="shared" si="22"/>
        <v>258251.90000000002</v>
      </c>
      <c r="I73" s="40">
        <f t="shared" si="15"/>
        <v>2795289.4</v>
      </c>
      <c r="J73" s="40">
        <f t="shared" si="22"/>
        <v>93865.900000000009</v>
      </c>
      <c r="K73" s="40">
        <f t="shared" si="22"/>
        <v>2889155.3</v>
      </c>
      <c r="L73" s="40">
        <v>829840</v>
      </c>
      <c r="M73" s="29">
        <v>3718995.3</v>
      </c>
      <c r="N73" s="37">
        <v>181547.4</v>
      </c>
      <c r="O73" s="35">
        <f t="shared" si="17"/>
        <v>847647.7</v>
      </c>
      <c r="P73" s="29">
        <f t="shared" si="18"/>
        <v>3900542.6999999997</v>
      </c>
      <c r="Q73" s="52">
        <f t="shared" si="21"/>
        <v>135.84362617747848</v>
      </c>
      <c r="R73" s="52">
        <f t="shared" si="14"/>
        <v>135.00633558881378</v>
      </c>
    </row>
    <row r="74" spans="1:18" s="22" customFormat="1" ht="56.25" customHeight="1" x14ac:dyDescent="0.3">
      <c r="A74" s="13"/>
      <c r="B74" s="5" t="s">
        <v>99</v>
      </c>
      <c r="C74" s="48" t="s">
        <v>100</v>
      </c>
      <c r="D74" s="50" t="str">
        <f t="shared" si="19"/>
        <v>Подпрограмма «Развитие подотрасли растениеводства, переработки и реализации продукции растениеводства»1710000000</v>
      </c>
      <c r="E74" s="53">
        <v>30357.8</v>
      </c>
      <c r="F74" s="30"/>
      <c r="G74" s="30">
        <f t="shared" si="20"/>
        <v>30357.8</v>
      </c>
      <c r="H74" s="30">
        <v>24107</v>
      </c>
      <c r="I74" s="30">
        <f t="shared" si="15"/>
        <v>54464.800000000003</v>
      </c>
      <c r="J74" s="30"/>
      <c r="K74" s="30">
        <f t="shared" si="16"/>
        <v>54464.800000000003</v>
      </c>
      <c r="L74" s="30">
        <v>13310.1</v>
      </c>
      <c r="M74" s="30">
        <v>67774.899999999994</v>
      </c>
      <c r="N74" s="37">
        <v>158231.1</v>
      </c>
      <c r="O74" s="36">
        <f t="shared" si="17"/>
        <v>37417.1</v>
      </c>
      <c r="P74" s="29">
        <f t="shared" si="18"/>
        <v>226006</v>
      </c>
      <c r="Q74" s="54">
        <f t="shared" si="21"/>
        <v>744.47423726356976</v>
      </c>
      <c r="R74" s="54">
        <f t="shared" si="14"/>
        <v>414.95791777441571</v>
      </c>
    </row>
    <row r="75" spans="1:18" s="22" customFormat="1" ht="41.25" customHeight="1" x14ac:dyDescent="0.3">
      <c r="A75" s="13"/>
      <c r="B75" s="5" t="s">
        <v>101</v>
      </c>
      <c r="C75" s="48" t="s">
        <v>102</v>
      </c>
      <c r="D75" s="50" t="str">
        <f t="shared" si="19"/>
        <v>Подпрограмма «Развитие подотрасли животноводства, переработки и реализации продукции животноводства»1720000000</v>
      </c>
      <c r="E75" s="53">
        <v>4824.1000000000004</v>
      </c>
      <c r="F75" s="30"/>
      <c r="G75" s="30">
        <f t="shared" si="20"/>
        <v>4824.1000000000004</v>
      </c>
      <c r="H75" s="30">
        <v>6130.3</v>
      </c>
      <c r="I75" s="30">
        <f t="shared" si="15"/>
        <v>10954.400000000001</v>
      </c>
      <c r="J75" s="30">
        <v>7643.3</v>
      </c>
      <c r="K75" s="30">
        <f t="shared" si="16"/>
        <v>18597.7</v>
      </c>
      <c r="L75" s="30"/>
      <c r="M75" s="30">
        <f>K75+L75</f>
        <v>18597.7</v>
      </c>
      <c r="N75" s="37">
        <v>6130.3</v>
      </c>
      <c r="O75" s="36">
        <f t="shared" si="17"/>
        <v>13773.6</v>
      </c>
      <c r="P75" s="29">
        <f t="shared" si="18"/>
        <v>24728</v>
      </c>
      <c r="Q75" s="54">
        <f t="shared" si="21"/>
        <v>512.59302253270039</v>
      </c>
      <c r="R75" s="54">
        <f t="shared" si="14"/>
        <v>132.96267818063524</v>
      </c>
    </row>
    <row r="76" spans="1:18" s="22" customFormat="1" ht="37.5" customHeight="1" x14ac:dyDescent="0.3">
      <c r="A76" s="13"/>
      <c r="B76" s="5" t="s">
        <v>103</v>
      </c>
      <c r="C76" s="48" t="s">
        <v>104</v>
      </c>
      <c r="D76" s="50" t="str">
        <f t="shared" si="19"/>
        <v>Подпрограмма «Поддержка малых форм хозяйствования»1730000000</v>
      </c>
      <c r="E76" s="53">
        <v>160091.9</v>
      </c>
      <c r="F76" s="30"/>
      <c r="G76" s="30">
        <f t="shared" si="20"/>
        <v>160091.9</v>
      </c>
      <c r="H76" s="30"/>
      <c r="I76" s="30">
        <f t="shared" si="15"/>
        <v>160091.9</v>
      </c>
      <c r="J76" s="30"/>
      <c r="K76" s="30">
        <f t="shared" si="16"/>
        <v>160091.9</v>
      </c>
      <c r="L76" s="30">
        <v>30135.8</v>
      </c>
      <c r="M76" s="30">
        <v>190227.7</v>
      </c>
      <c r="N76" s="37">
        <v>307.60000000000002</v>
      </c>
      <c r="O76" s="36">
        <f t="shared" si="17"/>
        <v>30135.8</v>
      </c>
      <c r="P76" s="29">
        <f t="shared" si="18"/>
        <v>190535.30000000002</v>
      </c>
      <c r="Q76" s="54">
        <f t="shared" si="21"/>
        <v>119.01620256864965</v>
      </c>
      <c r="R76" s="54">
        <f t="shared" si="14"/>
        <v>119.01620256864965</v>
      </c>
    </row>
    <row r="77" spans="1:18" s="22" customFormat="1" ht="37.5" customHeight="1" x14ac:dyDescent="0.3">
      <c r="A77" s="13"/>
      <c r="B77" s="5" t="s">
        <v>105</v>
      </c>
      <c r="C77" s="48" t="s">
        <v>106</v>
      </c>
      <c r="D77" s="50" t="str">
        <f t="shared" si="19"/>
        <v>Подпрограмма «Техническая и технологическая модернизация, инновационное развитие»1740000000</v>
      </c>
      <c r="E77" s="53">
        <v>40451.800000000003</v>
      </c>
      <c r="F77" s="30"/>
      <c r="G77" s="30">
        <f t="shared" si="20"/>
        <v>40451.800000000003</v>
      </c>
      <c r="H77" s="30">
        <v>22108</v>
      </c>
      <c r="I77" s="30">
        <f t="shared" si="15"/>
        <v>62559.8</v>
      </c>
      <c r="J77" s="30">
        <v>-7070.2</v>
      </c>
      <c r="K77" s="30">
        <f t="shared" si="16"/>
        <v>55489.600000000006</v>
      </c>
      <c r="L77" s="30">
        <v>88985.8</v>
      </c>
      <c r="M77" s="30">
        <v>144475.4</v>
      </c>
      <c r="N77" s="37">
        <v>-50453.2</v>
      </c>
      <c r="O77" s="36">
        <f t="shared" si="17"/>
        <v>104023.6</v>
      </c>
      <c r="P77" s="29">
        <f t="shared" si="18"/>
        <v>94022.2</v>
      </c>
      <c r="Q77" s="54">
        <f t="shared" si="21"/>
        <v>232.43020088104856</v>
      </c>
      <c r="R77" s="54">
        <f t="shared" si="14"/>
        <v>169.44112049825551</v>
      </c>
    </row>
    <row r="78" spans="1:18" s="22" customFormat="1" ht="37.5" customHeight="1" x14ac:dyDescent="0.3">
      <c r="A78" s="13"/>
      <c r="B78" s="5" t="s">
        <v>107</v>
      </c>
      <c r="C78" s="48" t="s">
        <v>108</v>
      </c>
      <c r="D78" s="50" t="str">
        <f t="shared" si="19"/>
        <v>Подпрограмма «Устойчивое развитие сельских территорий»1750000000</v>
      </c>
      <c r="E78" s="53">
        <v>11580.4</v>
      </c>
      <c r="F78" s="30"/>
      <c r="G78" s="30">
        <f t="shared" si="20"/>
        <v>11580.4</v>
      </c>
      <c r="H78" s="32"/>
      <c r="I78" s="30">
        <f t="shared" si="15"/>
        <v>11580.4</v>
      </c>
      <c r="J78" s="30">
        <v>22861.200000000001</v>
      </c>
      <c r="K78" s="30">
        <f t="shared" si="16"/>
        <v>34441.599999999999</v>
      </c>
      <c r="L78" s="30"/>
      <c r="M78" s="30">
        <f>K78+L78</f>
        <v>34441.599999999999</v>
      </c>
      <c r="N78" s="37">
        <v>5400</v>
      </c>
      <c r="O78" s="36">
        <f t="shared" si="17"/>
        <v>22861.200000000001</v>
      </c>
      <c r="P78" s="29">
        <f t="shared" si="18"/>
        <v>39841.599999999999</v>
      </c>
      <c r="Q78" s="54">
        <f t="shared" si="21"/>
        <v>344.04338364823326</v>
      </c>
      <c r="R78" s="54">
        <f t="shared" si="14"/>
        <v>115.67871411316548</v>
      </c>
    </row>
    <row r="79" spans="1:18" s="22" customFormat="1" ht="37.5" customHeight="1" x14ac:dyDescent="0.3">
      <c r="A79" s="13"/>
      <c r="B79" s="5" t="s">
        <v>109</v>
      </c>
      <c r="C79" s="48" t="s">
        <v>110</v>
      </c>
      <c r="D79" s="50" t="str">
        <f t="shared" si="19"/>
        <v>Подпрограмма «Обеспечение эпизоотического, ветеринарно - санитарного благополучия»1760000000</v>
      </c>
      <c r="E79" s="53">
        <v>240303.3</v>
      </c>
      <c r="F79" s="30">
        <v>288.2</v>
      </c>
      <c r="G79" s="30">
        <f>E79+F79</f>
        <v>240591.5</v>
      </c>
      <c r="H79" s="33">
        <v>7800.3</v>
      </c>
      <c r="I79" s="30">
        <f t="shared" si="15"/>
        <v>248391.8</v>
      </c>
      <c r="J79" s="30">
        <v>67632.7</v>
      </c>
      <c r="K79" s="30">
        <f t="shared" si="16"/>
        <v>316024.5</v>
      </c>
      <c r="L79" s="30">
        <v>50522.9</v>
      </c>
      <c r="M79" s="30">
        <v>366547.4</v>
      </c>
      <c r="N79" s="37">
        <v>656.9</v>
      </c>
      <c r="O79" s="36">
        <f t="shared" si="17"/>
        <v>126244.1</v>
      </c>
      <c r="P79" s="29">
        <f t="shared" si="18"/>
        <v>367204.30000000005</v>
      </c>
      <c r="Q79" s="54">
        <f t="shared" si="21"/>
        <v>152.80867969769872</v>
      </c>
      <c r="R79" s="54">
        <f t="shared" si="14"/>
        <v>116.19488362452913</v>
      </c>
    </row>
    <row r="80" spans="1:18" s="22" customFormat="1" ht="37.5" hidden="1" customHeight="1" x14ac:dyDescent="0.3">
      <c r="A80" s="13"/>
      <c r="B80" s="5" t="s">
        <v>111</v>
      </c>
      <c r="C80" s="48" t="s">
        <v>112</v>
      </c>
      <c r="D80" s="50" t="str">
        <f t="shared" si="19"/>
        <v>Подпрограмма «Развитие мелиорации земель сельскохозяйственного назначения»1770000000</v>
      </c>
      <c r="E80" s="53">
        <v>48546.9</v>
      </c>
      <c r="F80" s="30">
        <v>-2880</v>
      </c>
      <c r="G80" s="30">
        <f t="shared" si="20"/>
        <v>45666.9</v>
      </c>
      <c r="H80" s="30">
        <v>2250</v>
      </c>
      <c r="I80" s="30">
        <f t="shared" si="15"/>
        <v>47916.9</v>
      </c>
      <c r="J80" s="30"/>
      <c r="K80" s="30">
        <f t="shared" si="16"/>
        <v>47916.9</v>
      </c>
      <c r="L80" s="30"/>
      <c r="M80" s="30">
        <f>K80+L80</f>
        <v>47916.9</v>
      </c>
      <c r="N80" s="37"/>
      <c r="O80" s="36">
        <f t="shared" si="17"/>
        <v>-630</v>
      </c>
      <c r="P80" s="29">
        <f t="shared" si="18"/>
        <v>47916.9</v>
      </c>
      <c r="Q80" s="54">
        <f t="shared" si="21"/>
        <v>98.702285830815157</v>
      </c>
      <c r="R80" s="54">
        <f t="shared" si="14"/>
        <v>100</v>
      </c>
    </row>
    <row r="81" spans="1:18" s="22" customFormat="1" ht="18.75" customHeight="1" x14ac:dyDescent="0.3">
      <c r="A81" s="13"/>
      <c r="B81" s="5" t="s">
        <v>113</v>
      </c>
      <c r="C81" s="48" t="s">
        <v>114</v>
      </c>
      <c r="D81" s="50" t="str">
        <f t="shared" si="19"/>
        <v>Подпрограмма «Развитие молочного скотоводства»1790000000</v>
      </c>
      <c r="E81" s="53">
        <v>37660.400000000001</v>
      </c>
      <c r="F81" s="30">
        <v>-1667.6</v>
      </c>
      <c r="G81" s="30">
        <f t="shared" si="20"/>
        <v>35992.800000000003</v>
      </c>
      <c r="H81" s="30">
        <v>112981.1</v>
      </c>
      <c r="I81" s="30">
        <f t="shared" si="15"/>
        <v>148973.90000000002</v>
      </c>
      <c r="J81" s="30">
        <v>-21579.9</v>
      </c>
      <c r="K81" s="30">
        <f t="shared" si="16"/>
        <v>127394.00000000003</v>
      </c>
      <c r="L81" s="30"/>
      <c r="M81" s="30">
        <f>K81+L81</f>
        <v>127394.00000000003</v>
      </c>
      <c r="N81" s="37">
        <v>45858.1</v>
      </c>
      <c r="O81" s="36">
        <f t="shared" si="17"/>
        <v>89733.6</v>
      </c>
      <c r="P81" s="29">
        <f t="shared" si="18"/>
        <v>173252.10000000003</v>
      </c>
      <c r="Q81" s="54">
        <f t="shared" si="21"/>
        <v>460.03786470669468</v>
      </c>
      <c r="R81" s="54">
        <f t="shared" si="14"/>
        <v>135.99706422594471</v>
      </c>
    </row>
    <row r="82" spans="1:18" s="22" customFormat="1" ht="37.5" customHeight="1" x14ac:dyDescent="0.3">
      <c r="A82" s="13"/>
      <c r="B82" s="5" t="s">
        <v>9</v>
      </c>
      <c r="C82" s="48" t="s">
        <v>115</v>
      </c>
      <c r="D82" s="50" t="str">
        <f t="shared" si="19"/>
        <v>Подпрограмма «Создание условий для реализации государственной программы»17В0000000</v>
      </c>
      <c r="E82" s="53">
        <v>62293.8</v>
      </c>
      <c r="F82" s="30">
        <v>373.7</v>
      </c>
      <c r="G82" s="30">
        <f t="shared" si="20"/>
        <v>62667.5</v>
      </c>
      <c r="H82" s="30">
        <v>314.10000000000002</v>
      </c>
      <c r="I82" s="30">
        <f t="shared" si="15"/>
        <v>62981.599999999999</v>
      </c>
      <c r="J82" s="30">
        <v>9984.5</v>
      </c>
      <c r="K82" s="30">
        <f t="shared" si="16"/>
        <v>72966.100000000006</v>
      </c>
      <c r="L82" s="30">
        <v>10609.5</v>
      </c>
      <c r="M82" s="30">
        <f>K82+L82</f>
        <v>83575.600000000006</v>
      </c>
      <c r="N82" s="37">
        <v>15839.4</v>
      </c>
      <c r="O82" s="36">
        <f t="shared" si="17"/>
        <v>21281.8</v>
      </c>
      <c r="P82" s="29">
        <f t="shared" si="18"/>
        <v>99415</v>
      </c>
      <c r="Q82" s="54">
        <f t="shared" si="21"/>
        <v>159.59052104703838</v>
      </c>
      <c r="R82" s="54">
        <f t="shared" si="14"/>
        <v>136.24820293259472</v>
      </c>
    </row>
    <row r="83" spans="1:18" s="22" customFormat="1" ht="56.25" customHeight="1" x14ac:dyDescent="0.3">
      <c r="A83" s="13"/>
      <c r="B83" s="5" t="s">
        <v>116</v>
      </c>
      <c r="C83" s="48" t="s">
        <v>117</v>
      </c>
      <c r="D83" s="50" t="str">
        <f t="shared" si="19"/>
        <v>Подпрограмма «Достижение целевых показателей региональной программы развития агропромышленного комплекса»17Г0000000</v>
      </c>
      <c r="E83" s="53">
        <v>1540885</v>
      </c>
      <c r="F83" s="30"/>
      <c r="G83" s="30">
        <f t="shared" si="20"/>
        <v>1540885</v>
      </c>
      <c r="H83" s="30">
        <v>55200</v>
      </c>
      <c r="I83" s="30">
        <f t="shared" si="15"/>
        <v>1596085</v>
      </c>
      <c r="J83" s="30">
        <v>56</v>
      </c>
      <c r="K83" s="30">
        <f t="shared" si="16"/>
        <v>1596141</v>
      </c>
      <c r="L83" s="30">
        <v>33244</v>
      </c>
      <c r="M83" s="30">
        <f>K83+L83</f>
        <v>1629385</v>
      </c>
      <c r="N83" s="37">
        <v>-8450.6</v>
      </c>
      <c r="O83" s="36">
        <f t="shared" si="17"/>
        <v>88500</v>
      </c>
      <c r="P83" s="29">
        <f t="shared" si="18"/>
        <v>1620934.4</v>
      </c>
      <c r="Q83" s="54">
        <f t="shared" si="21"/>
        <v>105.19502753287884</v>
      </c>
      <c r="R83" s="54">
        <f t="shared" si="14"/>
        <v>101.55333394731416</v>
      </c>
    </row>
    <row r="84" spans="1:18" s="22" customFormat="1" ht="37.5" customHeight="1" x14ac:dyDescent="0.3">
      <c r="A84" s="13"/>
      <c r="B84" s="5" t="s">
        <v>118</v>
      </c>
      <c r="C84" s="48" t="s">
        <v>119</v>
      </c>
      <c r="D84" s="50" t="str">
        <f t="shared" si="19"/>
        <v>Подпрограмма «Стимулирование инвестиционной деятельности в агропромышленном комплексе»17Д0000000</v>
      </c>
      <c r="E84" s="53">
        <v>75498.600000000006</v>
      </c>
      <c r="F84" s="30"/>
      <c r="G84" s="30">
        <f t="shared" si="20"/>
        <v>75498.600000000006</v>
      </c>
      <c r="H84" s="30">
        <v>96900</v>
      </c>
      <c r="I84" s="30">
        <f t="shared" si="15"/>
        <v>172398.6</v>
      </c>
      <c r="J84" s="30">
        <v>-56</v>
      </c>
      <c r="K84" s="30">
        <f t="shared" si="16"/>
        <v>172342.6</v>
      </c>
      <c r="L84" s="30">
        <v>135116.6</v>
      </c>
      <c r="M84" s="30">
        <v>307459.40000000002</v>
      </c>
      <c r="N84" s="37">
        <v>-241.4</v>
      </c>
      <c r="O84" s="36">
        <f t="shared" si="17"/>
        <v>231960.6</v>
      </c>
      <c r="P84" s="29">
        <f t="shared" si="18"/>
        <v>307218</v>
      </c>
      <c r="Q84" s="54">
        <f t="shared" si="21"/>
        <v>406.91880379238813</v>
      </c>
      <c r="R84" s="54">
        <f t="shared" si="14"/>
        <v>178.2600471386645</v>
      </c>
    </row>
    <row r="85" spans="1:18" s="22" customFormat="1" ht="18.75" hidden="1" customHeight="1" x14ac:dyDescent="0.3">
      <c r="A85" s="13"/>
      <c r="B85" s="20" t="s">
        <v>265</v>
      </c>
      <c r="C85" s="48" t="s">
        <v>266</v>
      </c>
      <c r="D85" s="50" t="str">
        <f t="shared" si="19"/>
        <v>Подпрограмма «Развитие пчеловодства»17Е0000000</v>
      </c>
      <c r="E85" s="55"/>
      <c r="F85" s="30"/>
      <c r="G85" s="30"/>
      <c r="H85" s="30"/>
      <c r="I85" s="30">
        <f t="shared" si="15"/>
        <v>0</v>
      </c>
      <c r="J85" s="30"/>
      <c r="K85" s="30">
        <f t="shared" si="16"/>
        <v>0</v>
      </c>
      <c r="L85" s="30">
        <v>2500</v>
      </c>
      <c r="M85" s="30">
        <f t="shared" ref="M85:M102" si="23">K85+L85</f>
        <v>2500</v>
      </c>
      <c r="N85" s="34"/>
      <c r="O85" s="36">
        <f t="shared" si="17"/>
        <v>2500</v>
      </c>
      <c r="P85" s="29">
        <f t="shared" si="18"/>
        <v>2500</v>
      </c>
      <c r="Q85" s="54"/>
      <c r="R85" s="54"/>
    </row>
    <row r="86" spans="1:18" s="22" customFormat="1" ht="37.5" hidden="1" customHeight="1" x14ac:dyDescent="0.3">
      <c r="A86" s="13"/>
      <c r="B86" s="5" t="s">
        <v>120</v>
      </c>
      <c r="C86" s="48" t="s">
        <v>121</v>
      </c>
      <c r="D86" s="50" t="str">
        <f t="shared" si="19"/>
        <v>Подпрограмма «Комплексное развитие сельских территорий»17Ж0000000</v>
      </c>
      <c r="E86" s="53">
        <v>618853.6</v>
      </c>
      <c r="F86" s="30">
        <v>-382566.2</v>
      </c>
      <c r="G86" s="30">
        <f t="shared" si="20"/>
        <v>236287.39999999997</v>
      </c>
      <c r="H86" s="30">
        <v>-69538.899999999994</v>
      </c>
      <c r="I86" s="30">
        <f t="shared" si="15"/>
        <v>166748.49999999997</v>
      </c>
      <c r="J86" s="30">
        <v>14394.3</v>
      </c>
      <c r="K86" s="30">
        <f t="shared" si="16"/>
        <v>181142.79999999996</v>
      </c>
      <c r="L86" s="30">
        <v>465415.1</v>
      </c>
      <c r="M86" s="30">
        <f t="shared" si="23"/>
        <v>646557.89999999991</v>
      </c>
      <c r="N86" s="34"/>
      <c r="O86" s="36">
        <f t="shared" si="17"/>
        <v>27704.299999999988</v>
      </c>
      <c r="P86" s="29">
        <f t="shared" si="18"/>
        <v>646557.89999999991</v>
      </c>
      <c r="Q86" s="54">
        <f>P86/E86*100</f>
        <v>104.47671307074886</v>
      </c>
      <c r="R86" s="54">
        <f t="shared" ref="R86:R117" si="24">P86/K86*100</f>
        <v>356.93270723429254</v>
      </c>
    </row>
    <row r="87" spans="1:18" s="22" customFormat="1" ht="37.5" hidden="1" customHeight="1" x14ac:dyDescent="0.3">
      <c r="A87" s="13"/>
      <c r="B87" s="5" t="s">
        <v>302</v>
      </c>
      <c r="C87" s="48" t="s">
        <v>282</v>
      </c>
      <c r="D87" s="50" t="str">
        <f t="shared" si="19"/>
        <v>Подпрограмма "Развитие отраслей пищевой и перерабатывающей промышленности"
17И0100000</v>
      </c>
      <c r="E87" s="32"/>
      <c r="F87" s="30">
        <v>52141.8</v>
      </c>
      <c r="G87" s="30">
        <f t="shared" si="20"/>
        <v>52141.8</v>
      </c>
      <c r="H87" s="30"/>
      <c r="I87" s="30">
        <f t="shared" si="15"/>
        <v>52141.8</v>
      </c>
      <c r="J87" s="30"/>
      <c r="K87" s="30">
        <f t="shared" si="16"/>
        <v>52141.8</v>
      </c>
      <c r="L87" s="30"/>
      <c r="M87" s="30">
        <f t="shared" si="23"/>
        <v>52141.8</v>
      </c>
      <c r="N87" s="34"/>
      <c r="O87" s="36">
        <f t="shared" si="17"/>
        <v>52141.8</v>
      </c>
      <c r="P87" s="29">
        <f t="shared" si="18"/>
        <v>52141.8</v>
      </c>
      <c r="Q87" s="54"/>
      <c r="R87" s="54">
        <f t="shared" si="24"/>
        <v>100</v>
      </c>
    </row>
    <row r="88" spans="1:18" s="1" customFormat="1" ht="131.25" hidden="1" x14ac:dyDescent="0.35">
      <c r="A88" s="12">
        <v>13</v>
      </c>
      <c r="B88" s="4" t="s">
        <v>122</v>
      </c>
      <c r="C88" s="48" t="s">
        <v>123</v>
      </c>
      <c r="D88" s="50" t="str">
        <f t="shared" si="19"/>
        <v>Государственная программа Удмуртской Республики «Энергоэффективность и развитие энергетики в Удмуртской Республике»2000000000</v>
      </c>
      <c r="E88" s="40">
        <v>165263</v>
      </c>
      <c r="F88" s="29"/>
      <c r="G88" s="29">
        <f t="shared" si="20"/>
        <v>165263</v>
      </c>
      <c r="H88" s="29">
        <v>9160</v>
      </c>
      <c r="I88" s="29">
        <f t="shared" si="15"/>
        <v>174423</v>
      </c>
      <c r="J88" s="29">
        <v>7196.5</v>
      </c>
      <c r="K88" s="29">
        <f t="shared" si="16"/>
        <v>181619.5</v>
      </c>
      <c r="L88" s="29">
        <v>9400</v>
      </c>
      <c r="M88" s="29">
        <f t="shared" si="23"/>
        <v>191019.5</v>
      </c>
      <c r="N88" s="34"/>
      <c r="O88" s="35">
        <f t="shared" si="17"/>
        <v>25756.5</v>
      </c>
      <c r="P88" s="29">
        <f t="shared" si="18"/>
        <v>191019.5</v>
      </c>
      <c r="Q88" s="52">
        <f>P88/E88*100</f>
        <v>115.58515820238044</v>
      </c>
      <c r="R88" s="52">
        <f t="shared" si="24"/>
        <v>105.17565569776373</v>
      </c>
    </row>
    <row r="89" spans="1:18" s="22" customFormat="1" ht="56.25" hidden="1" customHeight="1" x14ac:dyDescent="0.3">
      <c r="A89" s="13"/>
      <c r="B89" s="20" t="s">
        <v>124</v>
      </c>
      <c r="C89" s="48" t="s">
        <v>125</v>
      </c>
      <c r="D89" s="50" t="str">
        <f t="shared" si="19"/>
        <v>Подпрограмма «Энергосбережение и повышение энергетической эффективности в Удмуртской Республике»2010000000</v>
      </c>
      <c r="E89" s="55"/>
      <c r="F89" s="30"/>
      <c r="G89" s="30"/>
      <c r="H89" s="30">
        <v>9160</v>
      </c>
      <c r="I89" s="30">
        <f t="shared" si="15"/>
        <v>9160</v>
      </c>
      <c r="J89" s="30">
        <v>6196.5</v>
      </c>
      <c r="K89" s="30">
        <f t="shared" si="16"/>
        <v>15356.5</v>
      </c>
      <c r="L89" s="30">
        <v>9400</v>
      </c>
      <c r="M89" s="29">
        <f t="shared" si="23"/>
        <v>24756.5</v>
      </c>
      <c r="N89" s="34"/>
      <c r="O89" s="36">
        <f t="shared" si="17"/>
        <v>24756.5</v>
      </c>
      <c r="P89" s="29">
        <f t="shared" si="18"/>
        <v>24756.5</v>
      </c>
      <c r="Q89" s="54"/>
      <c r="R89" s="54">
        <f t="shared" si="24"/>
        <v>161.21186468270764</v>
      </c>
    </row>
    <row r="90" spans="1:18" s="22" customFormat="1" ht="37.5" hidden="1" customHeight="1" x14ac:dyDescent="0.3">
      <c r="A90" s="13"/>
      <c r="B90" s="20" t="s">
        <v>126</v>
      </c>
      <c r="C90" s="48" t="s">
        <v>127</v>
      </c>
      <c r="D90" s="50" t="str">
        <f t="shared" si="19"/>
        <v>Подпрограмма «Развитие и модернизация электроэнергетики в Удмуртской Республике»2020000000</v>
      </c>
      <c r="E90" s="55"/>
      <c r="F90" s="30"/>
      <c r="G90" s="30"/>
      <c r="H90" s="30"/>
      <c r="I90" s="30">
        <f t="shared" si="15"/>
        <v>0</v>
      </c>
      <c r="J90" s="30">
        <v>1000</v>
      </c>
      <c r="K90" s="30">
        <f t="shared" si="16"/>
        <v>1000</v>
      </c>
      <c r="L90" s="29"/>
      <c r="M90" s="29">
        <f t="shared" si="23"/>
        <v>1000</v>
      </c>
      <c r="N90" s="34"/>
      <c r="O90" s="36">
        <f t="shared" si="17"/>
        <v>1000</v>
      </c>
      <c r="P90" s="29">
        <f t="shared" si="18"/>
        <v>1000</v>
      </c>
      <c r="Q90" s="54"/>
      <c r="R90" s="54">
        <f t="shared" si="24"/>
        <v>100</v>
      </c>
    </row>
    <row r="91" spans="1:18" s="22" customFormat="1" ht="37.5" hidden="1" customHeight="1" x14ac:dyDescent="0.3">
      <c r="A91" s="13"/>
      <c r="B91" s="5" t="s">
        <v>128</v>
      </c>
      <c r="C91" s="48" t="s">
        <v>129</v>
      </c>
      <c r="D91" s="50" t="str">
        <f t="shared" si="19"/>
        <v>Подпрограмма «Развитие рынка газомоторного топлива в Удмуртской Республике»2040000000</v>
      </c>
      <c r="E91" s="53">
        <v>165263</v>
      </c>
      <c r="F91" s="30"/>
      <c r="G91" s="30">
        <f t="shared" si="20"/>
        <v>165263</v>
      </c>
      <c r="H91" s="30"/>
      <c r="I91" s="30">
        <f t="shared" si="15"/>
        <v>165263</v>
      </c>
      <c r="J91" s="30"/>
      <c r="K91" s="30">
        <f t="shared" si="16"/>
        <v>165263</v>
      </c>
      <c r="L91" s="29"/>
      <c r="M91" s="29">
        <f t="shared" si="23"/>
        <v>165263</v>
      </c>
      <c r="N91" s="34"/>
      <c r="O91" s="36">
        <f t="shared" si="17"/>
        <v>0</v>
      </c>
      <c r="P91" s="29">
        <f t="shared" si="18"/>
        <v>165263</v>
      </c>
      <c r="Q91" s="54"/>
      <c r="R91" s="54">
        <f t="shared" si="24"/>
        <v>100</v>
      </c>
    </row>
    <row r="92" spans="1:18" s="1" customFormat="1" ht="60" customHeight="1" x14ac:dyDescent="0.35">
      <c r="A92" s="12">
        <v>14</v>
      </c>
      <c r="B92" s="4" t="s">
        <v>130</v>
      </c>
      <c r="C92" s="48" t="s">
        <v>131</v>
      </c>
      <c r="D92" s="50" t="str">
        <f t="shared" si="19"/>
        <v>Государственная программа Удмуртской Республики «Развитие транспортной системы Удмуртской Республики»2100000000</v>
      </c>
      <c r="E92" s="40">
        <v>7148753</v>
      </c>
      <c r="F92" s="29">
        <v>2573696</v>
      </c>
      <c r="G92" s="29">
        <f t="shared" si="20"/>
        <v>9722449</v>
      </c>
      <c r="H92" s="29">
        <v>223032.2</v>
      </c>
      <c r="I92" s="29">
        <f t="shared" si="15"/>
        <v>9945481.1999999993</v>
      </c>
      <c r="J92" s="29">
        <v>523755.1</v>
      </c>
      <c r="K92" s="29">
        <f t="shared" si="16"/>
        <v>10469236.299999999</v>
      </c>
      <c r="L92" s="29">
        <v>318415.90000000002</v>
      </c>
      <c r="M92" s="29">
        <f t="shared" si="23"/>
        <v>10787652.199999999</v>
      </c>
      <c r="N92" s="37">
        <v>96961.7</v>
      </c>
      <c r="O92" s="35">
        <f t="shared" si="17"/>
        <v>3638899.2</v>
      </c>
      <c r="P92" s="29">
        <f t="shared" si="18"/>
        <v>10884613.899999999</v>
      </c>
      <c r="Q92" s="52">
        <f t="shared" ref="Q92:Q100" si="25">P92/E92*100</f>
        <v>152.25891704469294</v>
      </c>
      <c r="R92" s="52">
        <f t="shared" si="24"/>
        <v>103.96760172468358</v>
      </c>
    </row>
    <row r="93" spans="1:18" s="22" customFormat="1" ht="18.75" customHeight="1" x14ac:dyDescent="0.3">
      <c r="A93" s="13"/>
      <c r="B93" s="5" t="s">
        <v>132</v>
      </c>
      <c r="C93" s="48" t="s">
        <v>133</v>
      </c>
      <c r="D93" s="50" t="str">
        <f t="shared" si="19"/>
        <v>Подпрограмма «Комплексное развитие транспорта»2110000000</v>
      </c>
      <c r="E93" s="53">
        <v>444404</v>
      </c>
      <c r="F93" s="30">
        <v>12797</v>
      </c>
      <c r="G93" s="30">
        <f t="shared" si="20"/>
        <v>457201</v>
      </c>
      <c r="H93" s="30">
        <v>217179.2</v>
      </c>
      <c r="I93" s="30">
        <f t="shared" si="15"/>
        <v>674380.2</v>
      </c>
      <c r="J93" s="30">
        <v>180363.1</v>
      </c>
      <c r="K93" s="30">
        <f t="shared" si="16"/>
        <v>854743.29999999993</v>
      </c>
      <c r="L93" s="30">
        <v>170320.9</v>
      </c>
      <c r="M93" s="29">
        <f t="shared" si="23"/>
        <v>1025064.2</v>
      </c>
      <c r="N93" s="37">
        <v>45000</v>
      </c>
      <c r="O93" s="36">
        <f t="shared" si="17"/>
        <v>580660.20000000007</v>
      </c>
      <c r="P93" s="29">
        <f t="shared" si="18"/>
        <v>1070064.2</v>
      </c>
      <c r="Q93" s="54">
        <f t="shared" si="25"/>
        <v>240.78635655844681</v>
      </c>
      <c r="R93" s="54">
        <f t="shared" si="24"/>
        <v>125.19129427513501</v>
      </c>
    </row>
    <row r="94" spans="1:18" s="22" customFormat="1" ht="18.75" customHeight="1" x14ac:dyDescent="0.3">
      <c r="A94" s="13"/>
      <c r="B94" s="5" t="s">
        <v>134</v>
      </c>
      <c r="C94" s="48" t="s">
        <v>135</v>
      </c>
      <c r="D94" s="50" t="str">
        <f t="shared" si="19"/>
        <v>Подпрограмма «Развитие дорожного хозяйства»2120000000</v>
      </c>
      <c r="E94" s="53">
        <v>6315910</v>
      </c>
      <c r="F94" s="30">
        <v>2463618.2000000002</v>
      </c>
      <c r="G94" s="30">
        <f t="shared" si="20"/>
        <v>8779528.1999999993</v>
      </c>
      <c r="H94" s="30"/>
      <c r="I94" s="30">
        <f t="shared" si="15"/>
        <v>8779528.1999999993</v>
      </c>
      <c r="J94" s="30">
        <v>298408.7</v>
      </c>
      <c r="K94" s="30">
        <f t="shared" si="16"/>
        <v>9077936.8999999985</v>
      </c>
      <c r="L94" s="30">
        <v>229197.3</v>
      </c>
      <c r="M94" s="29">
        <f t="shared" si="23"/>
        <v>9307134.1999999993</v>
      </c>
      <c r="N94" s="37">
        <v>131319.6</v>
      </c>
      <c r="O94" s="36">
        <f t="shared" si="17"/>
        <v>2991224.2</v>
      </c>
      <c r="P94" s="29">
        <f t="shared" si="18"/>
        <v>9438453.7999999989</v>
      </c>
      <c r="Q94" s="54">
        <f t="shared" si="25"/>
        <v>149.43933336605491</v>
      </c>
      <c r="R94" s="54">
        <f t="shared" si="24"/>
        <v>103.97135278611597</v>
      </c>
    </row>
    <row r="95" spans="1:18" s="22" customFormat="1" ht="37.5" customHeight="1" x14ac:dyDescent="0.3">
      <c r="A95" s="13"/>
      <c r="B95" s="5" t="s">
        <v>9</v>
      </c>
      <c r="C95" s="48" t="s">
        <v>136</v>
      </c>
      <c r="D95" s="50" t="str">
        <f t="shared" si="19"/>
        <v>Подпрограмма «Создание условий для реализации государственной программы»2130000000</v>
      </c>
      <c r="E95" s="53">
        <v>28362.6</v>
      </c>
      <c r="F95" s="30">
        <v>368.9</v>
      </c>
      <c r="G95" s="30">
        <f t="shared" si="20"/>
        <v>28731.5</v>
      </c>
      <c r="H95" s="30"/>
      <c r="I95" s="30">
        <f t="shared" si="15"/>
        <v>28731.5</v>
      </c>
      <c r="J95" s="30">
        <v>3392</v>
      </c>
      <c r="K95" s="30">
        <f t="shared" si="16"/>
        <v>32123.5</v>
      </c>
      <c r="L95" s="30">
        <v>4595</v>
      </c>
      <c r="M95" s="29">
        <f t="shared" si="23"/>
        <v>36718.5</v>
      </c>
      <c r="N95" s="37">
        <v>1796.2</v>
      </c>
      <c r="O95" s="36">
        <f t="shared" si="17"/>
        <v>8355.9</v>
      </c>
      <c r="P95" s="29">
        <f t="shared" si="18"/>
        <v>38514.699999999997</v>
      </c>
      <c r="Q95" s="54">
        <f t="shared" si="25"/>
        <v>135.79396811293745</v>
      </c>
      <c r="R95" s="54">
        <f t="shared" si="24"/>
        <v>119.89571497501828</v>
      </c>
    </row>
    <row r="96" spans="1:18" s="22" customFormat="1" ht="37.5" customHeight="1" x14ac:dyDescent="0.3">
      <c r="A96" s="13"/>
      <c r="B96" s="5" t="s">
        <v>137</v>
      </c>
      <c r="C96" s="48" t="s">
        <v>138</v>
      </c>
      <c r="D96" s="50" t="str">
        <f t="shared" si="19"/>
        <v>Подпрограмма «Повышение безопасности дорожного движения»2140000000</v>
      </c>
      <c r="E96" s="53">
        <v>360076.4</v>
      </c>
      <c r="F96" s="30">
        <v>96911.9</v>
      </c>
      <c r="G96" s="30">
        <f t="shared" si="20"/>
        <v>456988.30000000005</v>
      </c>
      <c r="H96" s="30">
        <v>5853</v>
      </c>
      <c r="I96" s="30">
        <f t="shared" si="15"/>
        <v>462841.30000000005</v>
      </c>
      <c r="J96" s="30">
        <v>41591.300000000003</v>
      </c>
      <c r="K96" s="30">
        <f t="shared" si="16"/>
        <v>504432.60000000003</v>
      </c>
      <c r="L96" s="30">
        <v>-85697.3</v>
      </c>
      <c r="M96" s="29">
        <f t="shared" si="23"/>
        <v>418735.30000000005</v>
      </c>
      <c r="N96" s="37">
        <v>-81154.100000000006</v>
      </c>
      <c r="O96" s="36">
        <f t="shared" si="17"/>
        <v>58658.900000000009</v>
      </c>
      <c r="P96" s="29">
        <f t="shared" si="18"/>
        <v>337581.20000000007</v>
      </c>
      <c r="Q96" s="54">
        <f t="shared" si="25"/>
        <v>93.752659157889838</v>
      </c>
      <c r="R96" s="54">
        <f t="shared" si="24"/>
        <v>66.922954622679029</v>
      </c>
    </row>
    <row r="97" spans="1:18" s="1" customFormat="1" ht="63.75" customHeight="1" x14ac:dyDescent="0.35">
      <c r="A97" s="12">
        <v>15</v>
      </c>
      <c r="B97" s="4" t="s">
        <v>139</v>
      </c>
      <c r="C97" s="48" t="s">
        <v>140</v>
      </c>
      <c r="D97" s="50" t="str">
        <f t="shared" si="19"/>
        <v>Государственная программа Удмуртской Республики «Развитие информационного общества в Удмуртской Республике»2300000000</v>
      </c>
      <c r="E97" s="40">
        <v>499673.3</v>
      </c>
      <c r="F97" s="29">
        <v>1281.8</v>
      </c>
      <c r="G97" s="29">
        <f t="shared" si="20"/>
        <v>500955.1</v>
      </c>
      <c r="H97" s="29">
        <v>124135.7</v>
      </c>
      <c r="I97" s="29">
        <f t="shared" si="15"/>
        <v>625090.79999999993</v>
      </c>
      <c r="J97" s="29">
        <v>304180.90000000002</v>
      </c>
      <c r="K97" s="29">
        <f t="shared" si="16"/>
        <v>929271.7</v>
      </c>
      <c r="L97" s="29">
        <v>91561.1</v>
      </c>
      <c r="M97" s="29">
        <f t="shared" si="23"/>
        <v>1020832.7999999999</v>
      </c>
      <c r="N97" s="37">
        <v>10151.700000000001</v>
      </c>
      <c r="O97" s="35">
        <f t="shared" si="17"/>
        <v>521159.5</v>
      </c>
      <c r="P97" s="29">
        <f t="shared" si="18"/>
        <v>1030984.4999999999</v>
      </c>
      <c r="Q97" s="52">
        <f t="shared" si="25"/>
        <v>206.33171714398185</v>
      </c>
      <c r="R97" s="52">
        <f t="shared" si="24"/>
        <v>110.94543178276062</v>
      </c>
    </row>
    <row r="98" spans="1:18" s="22" customFormat="1" ht="58.5" customHeight="1" x14ac:dyDescent="0.3">
      <c r="A98" s="13"/>
      <c r="B98" s="5" t="s">
        <v>141</v>
      </c>
      <c r="C98" s="48" t="s">
        <v>142</v>
      </c>
      <c r="D98" s="50" t="str">
        <f t="shared" si="19"/>
        <v>Подпрограмма «Использование и внедрение информационно-телекоммуникационных технологий в Удмуртской Республике»2310000000</v>
      </c>
      <c r="E98" s="53">
        <v>210000</v>
      </c>
      <c r="F98" s="30"/>
      <c r="G98" s="30">
        <f t="shared" si="20"/>
        <v>210000</v>
      </c>
      <c r="H98" s="30">
        <v>113849</v>
      </c>
      <c r="I98" s="30">
        <f t="shared" si="15"/>
        <v>323849</v>
      </c>
      <c r="J98" s="30">
        <v>214386.9</v>
      </c>
      <c r="K98" s="30">
        <f t="shared" si="16"/>
        <v>538235.9</v>
      </c>
      <c r="L98" s="30">
        <v>36248.699999999997</v>
      </c>
      <c r="M98" s="29">
        <f t="shared" si="23"/>
        <v>574484.6</v>
      </c>
      <c r="N98" s="37">
        <v>-32244.6</v>
      </c>
      <c r="O98" s="36">
        <f t="shared" si="17"/>
        <v>364484.60000000003</v>
      </c>
      <c r="P98" s="29">
        <f t="shared" si="18"/>
        <v>542240</v>
      </c>
      <c r="Q98" s="54">
        <f t="shared" si="25"/>
        <v>258.20952380952377</v>
      </c>
      <c r="R98" s="54">
        <f t="shared" si="24"/>
        <v>100.74393031011124</v>
      </c>
    </row>
    <row r="99" spans="1:18" s="22" customFormat="1" ht="76.5" customHeight="1" x14ac:dyDescent="0.3">
      <c r="A99" s="13"/>
      <c r="B99" s="5" t="s">
        <v>143</v>
      </c>
      <c r="C99" s="48" t="s">
        <v>144</v>
      </c>
      <c r="D99" s="50" t="str">
        <f t="shared" si="19"/>
        <v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Республики»2320000000</v>
      </c>
      <c r="E99" s="53">
        <v>43150.9</v>
      </c>
      <c r="F99" s="30">
        <v>617.6</v>
      </c>
      <c r="G99" s="30">
        <f t="shared" si="20"/>
        <v>43768.5</v>
      </c>
      <c r="H99" s="30">
        <v>5500</v>
      </c>
      <c r="I99" s="30">
        <f t="shared" si="15"/>
        <v>49268.5</v>
      </c>
      <c r="J99" s="30">
        <v>22956.3</v>
      </c>
      <c r="K99" s="30">
        <f t="shared" si="16"/>
        <v>72224.800000000003</v>
      </c>
      <c r="L99" s="30">
        <v>12701.5</v>
      </c>
      <c r="M99" s="29">
        <f t="shared" si="23"/>
        <v>84926.3</v>
      </c>
      <c r="N99" s="37">
        <v>3069.5</v>
      </c>
      <c r="O99" s="36">
        <f t="shared" si="17"/>
        <v>41775.4</v>
      </c>
      <c r="P99" s="29">
        <f t="shared" si="18"/>
        <v>87995.8</v>
      </c>
      <c r="Q99" s="54">
        <f t="shared" si="25"/>
        <v>203.92575821130032</v>
      </c>
      <c r="R99" s="54">
        <f t="shared" si="24"/>
        <v>121.8359898539006</v>
      </c>
    </row>
    <row r="100" spans="1:18" s="22" customFormat="1" ht="39.75" customHeight="1" x14ac:dyDescent="0.3">
      <c r="A100" s="13"/>
      <c r="B100" s="5" t="s">
        <v>9</v>
      </c>
      <c r="C100" s="48" t="s">
        <v>145</v>
      </c>
      <c r="D100" s="50" t="str">
        <f t="shared" si="19"/>
        <v>Подпрограмма «Создание условий для реализации государственной программы»2330000000</v>
      </c>
      <c r="E100" s="53">
        <v>26235.9</v>
      </c>
      <c r="F100" s="30">
        <v>664.2</v>
      </c>
      <c r="G100" s="30">
        <f t="shared" si="20"/>
        <v>26900.100000000002</v>
      </c>
      <c r="H100" s="30"/>
      <c r="I100" s="30">
        <f t="shared" si="15"/>
        <v>26900.100000000002</v>
      </c>
      <c r="J100" s="30">
        <v>3451.1</v>
      </c>
      <c r="K100" s="30">
        <f t="shared" si="16"/>
        <v>30351.200000000001</v>
      </c>
      <c r="L100" s="30">
        <v>4501</v>
      </c>
      <c r="M100" s="29">
        <f t="shared" si="23"/>
        <v>34852.199999999997</v>
      </c>
      <c r="N100" s="37">
        <v>4070</v>
      </c>
      <c r="O100" s="36">
        <f t="shared" si="17"/>
        <v>8616.2999999999993</v>
      </c>
      <c r="P100" s="29">
        <f t="shared" si="18"/>
        <v>38922.199999999997</v>
      </c>
      <c r="Q100" s="54">
        <f t="shared" si="25"/>
        <v>148.35473530544024</v>
      </c>
      <c r="R100" s="54">
        <f t="shared" si="24"/>
        <v>128.23941063285801</v>
      </c>
    </row>
    <row r="101" spans="1:18" s="22" customFormat="1" ht="18.75" hidden="1" customHeight="1" x14ac:dyDescent="0.3">
      <c r="A101" s="13"/>
      <c r="B101" s="5" t="s">
        <v>146</v>
      </c>
      <c r="C101" s="48" t="s">
        <v>147</v>
      </c>
      <c r="D101" s="50" t="str">
        <f t="shared" si="19"/>
        <v>Подпрограмма «Информационное государство»2340000000</v>
      </c>
      <c r="E101" s="53">
        <v>4690.7</v>
      </c>
      <c r="F101" s="30"/>
      <c r="G101" s="30">
        <f t="shared" si="20"/>
        <v>4690.7</v>
      </c>
      <c r="H101" s="30"/>
      <c r="I101" s="30">
        <f t="shared" si="15"/>
        <v>4690.7</v>
      </c>
      <c r="J101" s="30"/>
      <c r="K101" s="30">
        <f t="shared" si="16"/>
        <v>4690.7</v>
      </c>
      <c r="L101" s="30"/>
      <c r="M101" s="29">
        <f t="shared" si="23"/>
        <v>4690.7</v>
      </c>
      <c r="N101" s="37"/>
      <c r="O101" s="36">
        <f t="shared" ref="O101:O132" si="26">F101+H101+J101+L101</f>
        <v>0</v>
      </c>
      <c r="P101" s="29">
        <f t="shared" ref="P101:P132" si="27">M101+N101</f>
        <v>4690.7</v>
      </c>
      <c r="Q101" s="54"/>
      <c r="R101" s="54">
        <f t="shared" si="24"/>
        <v>100</v>
      </c>
    </row>
    <row r="102" spans="1:18" s="22" customFormat="1" ht="57.75" customHeight="1" x14ac:dyDescent="0.3">
      <c r="A102" s="13"/>
      <c r="B102" s="5" t="s">
        <v>274</v>
      </c>
      <c r="C102" s="48" t="s">
        <v>275</v>
      </c>
      <c r="D102" s="50" t="str">
        <f t="shared" si="19"/>
        <v>Подпрограмма «Реализация отдельных направлений совершенствования системы государственного управления»2350000000</v>
      </c>
      <c r="E102" s="53">
        <v>215595.8</v>
      </c>
      <c r="F102" s="30"/>
      <c r="G102" s="30">
        <f t="shared" si="20"/>
        <v>215595.8</v>
      </c>
      <c r="H102" s="30">
        <v>4786.7</v>
      </c>
      <c r="I102" s="30">
        <f t="shared" si="15"/>
        <v>220382.5</v>
      </c>
      <c r="J102" s="30">
        <v>63386.6</v>
      </c>
      <c r="K102" s="30">
        <f t="shared" si="16"/>
        <v>283769.09999999998</v>
      </c>
      <c r="L102" s="30">
        <v>38109.9</v>
      </c>
      <c r="M102" s="29">
        <f t="shared" si="23"/>
        <v>321879</v>
      </c>
      <c r="N102" s="37">
        <v>35256.800000000003</v>
      </c>
      <c r="O102" s="36">
        <f t="shared" si="26"/>
        <v>106283.20000000001</v>
      </c>
      <c r="P102" s="29">
        <f t="shared" si="27"/>
        <v>357135.8</v>
      </c>
      <c r="Q102" s="54">
        <f>P102/E102*100</f>
        <v>165.65062955771864</v>
      </c>
      <c r="R102" s="54">
        <f t="shared" si="24"/>
        <v>125.85436539778291</v>
      </c>
    </row>
    <row r="103" spans="1:18" s="1" customFormat="1" ht="62.25" customHeight="1" x14ac:dyDescent="0.35">
      <c r="A103" s="12">
        <v>16</v>
      </c>
      <c r="B103" s="4" t="s">
        <v>148</v>
      </c>
      <c r="C103" s="48" t="s">
        <v>149</v>
      </c>
      <c r="D103" s="50" t="str">
        <f t="shared" si="19"/>
        <v>Государственная программа Удмуртской Республики «Управление государственным имуществом»2500000000</v>
      </c>
      <c r="E103" s="40">
        <v>54970.3</v>
      </c>
      <c r="F103" s="29">
        <v>3470.6</v>
      </c>
      <c r="G103" s="29">
        <f t="shared" si="20"/>
        <v>58440.9</v>
      </c>
      <c r="H103" s="29">
        <v>738.5</v>
      </c>
      <c r="I103" s="29">
        <f t="shared" si="15"/>
        <v>59179.4</v>
      </c>
      <c r="J103" s="29">
        <v>14736.5</v>
      </c>
      <c r="K103" s="29">
        <f t="shared" si="16"/>
        <v>73915.899999999994</v>
      </c>
      <c r="L103" s="29">
        <v>14142.1</v>
      </c>
      <c r="M103" s="29">
        <v>88058</v>
      </c>
      <c r="N103" s="37">
        <v>301.5</v>
      </c>
      <c r="O103" s="35">
        <f t="shared" si="26"/>
        <v>33087.699999999997</v>
      </c>
      <c r="P103" s="29">
        <f t="shared" si="27"/>
        <v>88359.5</v>
      </c>
      <c r="Q103" s="52">
        <f>P103/E103*100</f>
        <v>160.74043619918393</v>
      </c>
      <c r="R103" s="52">
        <f t="shared" si="24"/>
        <v>119.54058599029437</v>
      </c>
    </row>
    <row r="104" spans="1:18" s="22" customFormat="1" ht="56.25" customHeight="1" x14ac:dyDescent="0.3">
      <c r="A104" s="13"/>
      <c r="B104" s="5" t="s">
        <v>267</v>
      </c>
      <c r="C104" s="48">
        <v>2510000000</v>
      </c>
      <c r="D104" s="50" t="str">
        <f t="shared" si="19"/>
        <v>Подпрограмма «Проведение государственной политики в области имущественных и земельных отношений на территории Удмуртской Республики»2510000000</v>
      </c>
      <c r="E104" s="55"/>
      <c r="F104" s="30"/>
      <c r="G104" s="30"/>
      <c r="H104" s="30"/>
      <c r="I104" s="30">
        <f t="shared" si="15"/>
        <v>0</v>
      </c>
      <c r="J104" s="30"/>
      <c r="K104" s="30">
        <f t="shared" si="16"/>
        <v>0</v>
      </c>
      <c r="L104" s="29"/>
      <c r="M104" s="30">
        <f>K104+L104</f>
        <v>0</v>
      </c>
      <c r="N104" s="37">
        <v>0</v>
      </c>
      <c r="O104" s="36">
        <f t="shared" si="26"/>
        <v>0</v>
      </c>
      <c r="P104" s="29">
        <f t="shared" si="27"/>
        <v>0</v>
      </c>
      <c r="Q104" s="54"/>
      <c r="R104" s="54" t="e">
        <f t="shared" si="24"/>
        <v>#DIV/0!</v>
      </c>
    </row>
    <row r="105" spans="1:18" s="22" customFormat="1" ht="37.5" hidden="1" customHeight="1" x14ac:dyDescent="0.3">
      <c r="A105" s="13"/>
      <c r="B105" s="5" t="s">
        <v>150</v>
      </c>
      <c r="C105" s="48" t="s">
        <v>151</v>
      </c>
      <c r="D105" s="50" t="str">
        <f t="shared" si="19"/>
        <v>Подпрограмма «Управление и распоряжение земельными ресурсами»2530000000</v>
      </c>
      <c r="E105" s="53">
        <v>3553.6</v>
      </c>
      <c r="F105" s="30">
        <v>2528.6</v>
      </c>
      <c r="G105" s="30">
        <f t="shared" si="20"/>
        <v>6082.2</v>
      </c>
      <c r="H105" s="30"/>
      <c r="I105" s="30">
        <f t="shared" si="15"/>
        <v>6082.2</v>
      </c>
      <c r="J105" s="30"/>
      <c r="K105" s="30">
        <f t="shared" si="16"/>
        <v>6082.2</v>
      </c>
      <c r="L105" s="29"/>
      <c r="M105" s="30">
        <v>6082.2</v>
      </c>
      <c r="N105" s="37"/>
      <c r="O105" s="36">
        <f t="shared" si="26"/>
        <v>2528.6</v>
      </c>
      <c r="P105" s="29">
        <f t="shared" si="27"/>
        <v>6082.2</v>
      </c>
      <c r="Q105" s="54"/>
      <c r="R105" s="54">
        <f t="shared" si="24"/>
        <v>100</v>
      </c>
    </row>
    <row r="106" spans="1:18" s="22" customFormat="1" ht="37.5" customHeight="1" x14ac:dyDescent="0.3">
      <c r="A106" s="13"/>
      <c r="B106" s="5" t="s">
        <v>9</v>
      </c>
      <c r="C106" s="48" t="s">
        <v>152</v>
      </c>
      <c r="D106" s="50" t="str">
        <f t="shared" si="19"/>
        <v>Подпрограмма «Создание условий для реализации государственной программы»2540000000</v>
      </c>
      <c r="E106" s="53">
        <v>30153.599999999999</v>
      </c>
      <c r="F106" s="30">
        <v>942</v>
      </c>
      <c r="G106" s="30">
        <f t="shared" si="20"/>
        <v>31095.599999999999</v>
      </c>
      <c r="H106" s="30">
        <v>600.1</v>
      </c>
      <c r="I106" s="30">
        <f t="shared" si="15"/>
        <v>31695.699999999997</v>
      </c>
      <c r="J106" s="30">
        <v>4015.7</v>
      </c>
      <c r="K106" s="30">
        <f t="shared" si="16"/>
        <v>35711.399999999994</v>
      </c>
      <c r="L106" s="30">
        <v>5752.1</v>
      </c>
      <c r="M106" s="30">
        <f>K106+L106</f>
        <v>41463.499999999993</v>
      </c>
      <c r="N106" s="37">
        <v>1908.6</v>
      </c>
      <c r="O106" s="36">
        <f t="shared" si="26"/>
        <v>11309.9</v>
      </c>
      <c r="P106" s="29">
        <f t="shared" si="27"/>
        <v>43372.099999999991</v>
      </c>
      <c r="Q106" s="54">
        <f t="shared" ref="Q106:Q126" si="28">P106/E106*100</f>
        <v>143.83722009975591</v>
      </c>
      <c r="R106" s="54">
        <f t="shared" si="24"/>
        <v>121.45169329681838</v>
      </c>
    </row>
    <row r="107" spans="1:18" s="22" customFormat="1" ht="21.75" customHeight="1" x14ac:dyDescent="0.3">
      <c r="A107" s="13"/>
      <c r="B107" s="5" t="s">
        <v>153</v>
      </c>
      <c r="C107" s="48" t="s">
        <v>154</v>
      </c>
      <c r="D107" s="50" t="str">
        <f t="shared" si="19"/>
        <v>Подпрограмма «Государственная кадастровая оценка»2550000000</v>
      </c>
      <c r="E107" s="53">
        <v>21263.1</v>
      </c>
      <c r="F107" s="30"/>
      <c r="G107" s="30">
        <f t="shared" si="20"/>
        <v>21263.1</v>
      </c>
      <c r="H107" s="30">
        <v>138.4</v>
      </c>
      <c r="I107" s="30">
        <f t="shared" si="15"/>
        <v>21401.5</v>
      </c>
      <c r="J107" s="30">
        <v>10720.8</v>
      </c>
      <c r="K107" s="30">
        <f t="shared" si="16"/>
        <v>32122.3</v>
      </c>
      <c r="L107" s="30">
        <v>8390</v>
      </c>
      <c r="M107" s="30">
        <f>K107+L107</f>
        <v>40512.300000000003</v>
      </c>
      <c r="N107" s="37">
        <v>-1607.1</v>
      </c>
      <c r="O107" s="36">
        <f t="shared" si="26"/>
        <v>19249.199999999997</v>
      </c>
      <c r="P107" s="29">
        <f t="shared" si="27"/>
        <v>38905.200000000004</v>
      </c>
      <c r="Q107" s="54">
        <f t="shared" si="28"/>
        <v>182.97049818700003</v>
      </c>
      <c r="R107" s="54">
        <f t="shared" si="24"/>
        <v>121.11586032133441</v>
      </c>
    </row>
    <row r="108" spans="1:18" s="1" customFormat="1" ht="67.5" customHeight="1" x14ac:dyDescent="0.35">
      <c r="A108" s="12">
        <v>17</v>
      </c>
      <c r="B108" s="4" t="s">
        <v>155</v>
      </c>
      <c r="C108" s="48" t="s">
        <v>156</v>
      </c>
      <c r="D108" s="50" t="str">
        <f t="shared" si="19"/>
        <v>Государственная программа Удмуртской Республики «Управление государственными финансами»2600000000</v>
      </c>
      <c r="E108" s="40">
        <v>4707318.8</v>
      </c>
      <c r="F108" s="29">
        <v>1402685.5</v>
      </c>
      <c r="G108" s="29">
        <f t="shared" si="20"/>
        <v>6110004.2999999998</v>
      </c>
      <c r="H108" s="29">
        <v>1113072.7</v>
      </c>
      <c r="I108" s="29">
        <f t="shared" si="15"/>
        <v>7223077</v>
      </c>
      <c r="J108" s="29">
        <v>2161842.4</v>
      </c>
      <c r="K108" s="29">
        <f t="shared" si="16"/>
        <v>9384919.4000000004</v>
      </c>
      <c r="L108" s="29">
        <v>505645.1</v>
      </c>
      <c r="M108" s="29">
        <v>9890564.5</v>
      </c>
      <c r="N108" s="37">
        <v>768023.1</v>
      </c>
      <c r="O108" s="35">
        <f t="shared" si="26"/>
        <v>5183245.6999999993</v>
      </c>
      <c r="P108" s="29">
        <f t="shared" si="27"/>
        <v>10658587.6</v>
      </c>
      <c r="Q108" s="52">
        <f t="shared" si="28"/>
        <v>226.4258711349654</v>
      </c>
      <c r="R108" s="52">
        <f t="shared" si="24"/>
        <v>113.57143461455831</v>
      </c>
    </row>
    <row r="109" spans="1:18" s="22" customFormat="1" ht="37.5" customHeight="1" x14ac:dyDescent="0.3">
      <c r="A109" s="13"/>
      <c r="B109" s="5" t="s">
        <v>157</v>
      </c>
      <c r="C109" s="48" t="s">
        <v>158</v>
      </c>
      <c r="D109" s="50" t="str">
        <f t="shared" si="19"/>
        <v>Подпрограмма «Повышение эффективности расходов бюджета Удмуртской Республики»2610000000</v>
      </c>
      <c r="E109" s="55">
        <v>343038.7</v>
      </c>
      <c r="F109" s="30">
        <v>41599.699999999997</v>
      </c>
      <c r="G109" s="30">
        <f t="shared" si="20"/>
        <v>384638.4</v>
      </c>
      <c r="H109" s="30">
        <v>3000</v>
      </c>
      <c r="I109" s="30">
        <f t="shared" si="15"/>
        <v>387638.4</v>
      </c>
      <c r="J109" s="30">
        <v>151928.9</v>
      </c>
      <c r="K109" s="30">
        <f t="shared" si="16"/>
        <v>539567.30000000005</v>
      </c>
      <c r="L109" s="30">
        <v>4900.5</v>
      </c>
      <c r="M109" s="30">
        <f>K109+L109</f>
        <v>544467.80000000005</v>
      </c>
      <c r="N109" s="37">
        <v>-1133.5999999999999</v>
      </c>
      <c r="O109" s="36">
        <f t="shared" si="26"/>
        <v>201429.09999999998</v>
      </c>
      <c r="P109" s="29">
        <f t="shared" si="27"/>
        <v>543334.20000000007</v>
      </c>
      <c r="Q109" s="54">
        <f t="shared" si="28"/>
        <v>158.38860163590874</v>
      </c>
      <c r="R109" s="54">
        <f t="shared" si="24"/>
        <v>100.69813348585062</v>
      </c>
    </row>
    <row r="110" spans="1:18" s="22" customFormat="1" ht="56.25" customHeight="1" x14ac:dyDescent="0.3">
      <c r="A110" s="13"/>
      <c r="B110" s="5" t="s">
        <v>159</v>
      </c>
      <c r="C110" s="48" t="s">
        <v>160</v>
      </c>
      <c r="D110" s="50" t="str">
        <f t="shared" si="19"/>
        <v>Подпрограмма «Нормативно-методическое обеспечение и организация бюджетного процесса в Удмуртской Республике»2620000000</v>
      </c>
      <c r="E110" s="55">
        <v>149599.20000000001</v>
      </c>
      <c r="F110" s="30">
        <v>-119112.5</v>
      </c>
      <c r="G110" s="30">
        <f t="shared" si="20"/>
        <v>30486.700000000012</v>
      </c>
      <c r="H110" s="30">
        <v>658486.6</v>
      </c>
      <c r="I110" s="30">
        <f t="shared" si="15"/>
        <v>688973.3</v>
      </c>
      <c r="J110" s="30">
        <v>725054.5</v>
      </c>
      <c r="K110" s="30">
        <f t="shared" si="16"/>
        <v>1414027.8</v>
      </c>
      <c r="L110" s="30">
        <v>35247.599999999999</v>
      </c>
      <c r="M110" s="30">
        <v>1449275.4000000001</v>
      </c>
      <c r="N110" s="37">
        <v>71457</v>
      </c>
      <c r="O110" s="36">
        <f t="shared" si="26"/>
        <v>1299676.2000000002</v>
      </c>
      <c r="P110" s="29">
        <f t="shared" si="27"/>
        <v>1520732.4000000001</v>
      </c>
      <c r="Q110" s="54">
        <f t="shared" si="28"/>
        <v>1016.5377889721336</v>
      </c>
      <c r="R110" s="54">
        <f t="shared" si="24"/>
        <v>107.54614583956554</v>
      </c>
    </row>
    <row r="111" spans="1:18" s="22" customFormat="1" ht="37.5" customHeight="1" x14ac:dyDescent="0.3">
      <c r="A111" s="13"/>
      <c r="B111" s="5" t="s">
        <v>161</v>
      </c>
      <c r="C111" s="48" t="s">
        <v>162</v>
      </c>
      <c r="D111" s="50" t="str">
        <f t="shared" si="19"/>
        <v>Подпрограмма «Управление государственным долгом Удмуртской Республики»2640000000</v>
      </c>
      <c r="E111" s="55">
        <v>588280</v>
      </c>
      <c r="F111" s="30">
        <v>1328000</v>
      </c>
      <c r="G111" s="30">
        <f t="shared" si="20"/>
        <v>1916280</v>
      </c>
      <c r="H111" s="30"/>
      <c r="I111" s="30">
        <f t="shared" si="15"/>
        <v>1916280</v>
      </c>
      <c r="J111" s="30"/>
      <c r="K111" s="30">
        <f t="shared" si="16"/>
        <v>1916280</v>
      </c>
      <c r="L111" s="30">
        <v>-99200</v>
      </c>
      <c r="M111" s="30">
        <f t="shared" ref="M111:M134" si="29">K111+L111</f>
        <v>1817080</v>
      </c>
      <c r="N111" s="37">
        <v>0</v>
      </c>
      <c r="O111" s="36">
        <f t="shared" si="26"/>
        <v>1228800</v>
      </c>
      <c r="P111" s="29">
        <f t="shared" si="27"/>
        <v>1817080</v>
      </c>
      <c r="Q111" s="54">
        <f t="shared" si="28"/>
        <v>308.88012511049163</v>
      </c>
      <c r="R111" s="54">
        <f t="shared" si="24"/>
        <v>94.823303483833271</v>
      </c>
    </row>
    <row r="112" spans="1:18" s="22" customFormat="1" ht="75" customHeight="1" x14ac:dyDescent="0.3">
      <c r="A112" s="13"/>
      <c r="B112" s="5" t="s">
        <v>163</v>
      </c>
      <c r="C112" s="48" t="s">
        <v>164</v>
      </c>
      <c r="D112" s="50" t="str">
        <f t="shared" si="19"/>
        <v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Республике»2650000000</v>
      </c>
      <c r="E112" s="55">
        <v>3467702</v>
      </c>
      <c r="F112" s="30">
        <v>150000</v>
      </c>
      <c r="G112" s="30">
        <f t="shared" si="20"/>
        <v>3617702</v>
      </c>
      <c r="H112" s="30">
        <v>451586.1</v>
      </c>
      <c r="I112" s="30">
        <f t="shared" si="15"/>
        <v>4069288.1</v>
      </c>
      <c r="J112" s="30">
        <v>1260189.3</v>
      </c>
      <c r="K112" s="30">
        <f t="shared" si="16"/>
        <v>5329477.4000000004</v>
      </c>
      <c r="L112" s="30">
        <v>548755.69999999995</v>
      </c>
      <c r="M112" s="30">
        <f t="shared" si="29"/>
        <v>5878233.1000000006</v>
      </c>
      <c r="N112" s="37">
        <v>692239.9</v>
      </c>
      <c r="O112" s="36">
        <f t="shared" si="26"/>
        <v>2410531.0999999996</v>
      </c>
      <c r="P112" s="29">
        <f t="shared" si="27"/>
        <v>6570473.0000000009</v>
      </c>
      <c r="Q112" s="54">
        <f t="shared" si="28"/>
        <v>189.47628717807933</v>
      </c>
      <c r="R112" s="54">
        <f t="shared" si="24"/>
        <v>123.28550262733077</v>
      </c>
    </row>
    <row r="113" spans="1:18" s="22" customFormat="1" ht="37.5" customHeight="1" x14ac:dyDescent="0.3">
      <c r="A113" s="13"/>
      <c r="B113" s="5" t="s">
        <v>9</v>
      </c>
      <c r="C113" s="48" t="s">
        <v>165</v>
      </c>
      <c r="D113" s="50" t="str">
        <f t="shared" si="19"/>
        <v>Подпрограмма «Создание условий для реализации государственной программы»2660000000</v>
      </c>
      <c r="E113" s="55">
        <v>76320.100000000006</v>
      </c>
      <c r="F113" s="30">
        <v>1175.5</v>
      </c>
      <c r="G113" s="30">
        <f t="shared" si="20"/>
        <v>77495.600000000006</v>
      </c>
      <c r="H113" s="30"/>
      <c r="I113" s="30">
        <f t="shared" si="15"/>
        <v>77495.600000000006</v>
      </c>
      <c r="J113" s="30">
        <v>9524.9</v>
      </c>
      <c r="K113" s="30">
        <f t="shared" si="16"/>
        <v>87020.5</v>
      </c>
      <c r="L113" s="30">
        <v>15539.4</v>
      </c>
      <c r="M113" s="30">
        <f t="shared" si="29"/>
        <v>102559.9</v>
      </c>
      <c r="N113" s="37">
        <v>4285.5</v>
      </c>
      <c r="O113" s="36">
        <f t="shared" si="26"/>
        <v>26239.8</v>
      </c>
      <c r="P113" s="29">
        <f t="shared" si="27"/>
        <v>106845.4</v>
      </c>
      <c r="Q113" s="54">
        <f t="shared" si="28"/>
        <v>139.99640985795352</v>
      </c>
      <c r="R113" s="54">
        <f t="shared" si="24"/>
        <v>122.78187323676603</v>
      </c>
    </row>
    <row r="114" spans="1:18" s="22" customFormat="1" ht="37.5" customHeight="1" x14ac:dyDescent="0.3">
      <c r="A114" s="13"/>
      <c r="B114" s="5" t="s">
        <v>166</v>
      </c>
      <c r="C114" s="48" t="s">
        <v>167</v>
      </c>
      <c r="D114" s="50" t="str">
        <f t="shared" si="19"/>
        <v>Подпрограмма «Управление государственными закупками в Удмуртской Республике»2670000000</v>
      </c>
      <c r="E114" s="55">
        <v>82378.8</v>
      </c>
      <c r="F114" s="30">
        <v>1022.8</v>
      </c>
      <c r="G114" s="30">
        <f t="shared" si="20"/>
        <v>83401.600000000006</v>
      </c>
      <c r="H114" s="30"/>
      <c r="I114" s="30">
        <f t="shared" si="15"/>
        <v>83401.600000000006</v>
      </c>
      <c r="J114" s="30">
        <v>15144.8</v>
      </c>
      <c r="K114" s="30">
        <f t="shared" si="16"/>
        <v>98546.400000000009</v>
      </c>
      <c r="L114" s="30">
        <v>401.9</v>
      </c>
      <c r="M114" s="30">
        <f t="shared" si="29"/>
        <v>98948.3</v>
      </c>
      <c r="N114" s="37">
        <v>1174.3</v>
      </c>
      <c r="O114" s="36">
        <f t="shared" si="26"/>
        <v>16569.5</v>
      </c>
      <c r="P114" s="29">
        <f t="shared" si="27"/>
        <v>100122.6</v>
      </c>
      <c r="Q114" s="54">
        <f t="shared" si="28"/>
        <v>121.53927952337251</v>
      </c>
      <c r="R114" s="54">
        <f t="shared" si="24"/>
        <v>101.59944959937653</v>
      </c>
    </row>
    <row r="115" spans="1:18" s="1" customFormat="1" ht="99" customHeight="1" x14ac:dyDescent="0.35">
      <c r="A115" s="12">
        <v>18</v>
      </c>
      <c r="B115" s="4" t="s">
        <v>168</v>
      </c>
      <c r="C115" s="48" t="s">
        <v>169</v>
      </c>
      <c r="D115" s="50" t="str">
        <f t="shared" si="19"/>
        <v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Республике»2700000000</v>
      </c>
      <c r="E115" s="40">
        <v>478458</v>
      </c>
      <c r="F115" s="29">
        <v>1164.7</v>
      </c>
      <c r="G115" s="29">
        <f t="shared" si="20"/>
        <v>479622.7</v>
      </c>
      <c r="H115" s="29">
        <v>7936.2</v>
      </c>
      <c r="I115" s="29">
        <f t="shared" si="15"/>
        <v>487558.9</v>
      </c>
      <c r="J115" s="29">
        <v>165377.9</v>
      </c>
      <c r="K115" s="29">
        <f t="shared" si="16"/>
        <v>652936.80000000005</v>
      </c>
      <c r="L115" s="29">
        <v>123606.7</v>
      </c>
      <c r="M115" s="29">
        <f t="shared" si="29"/>
        <v>776543.5</v>
      </c>
      <c r="N115" s="37">
        <v>56457.9</v>
      </c>
      <c r="O115" s="35">
        <f t="shared" si="26"/>
        <v>298085.5</v>
      </c>
      <c r="P115" s="29">
        <f t="shared" si="27"/>
        <v>833001.4</v>
      </c>
      <c r="Q115" s="52">
        <f t="shared" si="28"/>
        <v>174.10125862667152</v>
      </c>
      <c r="R115" s="52">
        <f t="shared" si="24"/>
        <v>127.57764610602433</v>
      </c>
    </row>
    <row r="116" spans="1:18" s="22" customFormat="1" ht="24" customHeight="1" x14ac:dyDescent="0.3">
      <c r="A116" s="13"/>
      <c r="B116" s="5" t="s">
        <v>170</v>
      </c>
      <c r="C116" s="48" t="s">
        <v>171</v>
      </c>
      <c r="D116" s="50" t="str">
        <f t="shared" si="19"/>
        <v>Подпрограмма «Предупреждение, спасение, помощь»2710000000</v>
      </c>
      <c r="E116" s="55">
        <v>86029.1</v>
      </c>
      <c r="F116" s="30">
        <v>996</v>
      </c>
      <c r="G116" s="30">
        <f t="shared" si="20"/>
        <v>87025.1</v>
      </c>
      <c r="H116" s="30">
        <v>1073.5</v>
      </c>
      <c r="I116" s="30">
        <f t="shared" si="15"/>
        <v>88098.6</v>
      </c>
      <c r="J116" s="30">
        <v>36785.599999999999</v>
      </c>
      <c r="K116" s="30">
        <f t="shared" si="16"/>
        <v>124884.20000000001</v>
      </c>
      <c r="L116" s="30">
        <v>19125.400000000001</v>
      </c>
      <c r="M116" s="30">
        <f t="shared" si="29"/>
        <v>144009.60000000001</v>
      </c>
      <c r="N116" s="37">
        <v>17203.599999999999</v>
      </c>
      <c r="O116" s="36">
        <f t="shared" si="26"/>
        <v>57980.5</v>
      </c>
      <c r="P116" s="29">
        <f t="shared" si="27"/>
        <v>161213.20000000001</v>
      </c>
      <c r="Q116" s="54">
        <f t="shared" si="28"/>
        <v>187.39380046984101</v>
      </c>
      <c r="R116" s="54">
        <f t="shared" si="24"/>
        <v>129.09014911413934</v>
      </c>
    </row>
    <row r="117" spans="1:18" s="22" customFormat="1" ht="37.5" customHeight="1" x14ac:dyDescent="0.3">
      <c r="A117" s="13"/>
      <c r="B117" s="5" t="s">
        <v>172</v>
      </c>
      <c r="C117" s="48" t="s">
        <v>173</v>
      </c>
      <c r="D117" s="50" t="str">
        <f t="shared" si="19"/>
        <v>Подпрограмма «Пожарная безопасность в Удмуртской Республике»2720000000</v>
      </c>
      <c r="E117" s="55">
        <v>340139</v>
      </c>
      <c r="F117" s="30"/>
      <c r="G117" s="30">
        <f t="shared" si="20"/>
        <v>340139</v>
      </c>
      <c r="H117" s="30">
        <v>6073.9</v>
      </c>
      <c r="I117" s="30">
        <f t="shared" si="15"/>
        <v>346212.9</v>
      </c>
      <c r="J117" s="30">
        <v>124524</v>
      </c>
      <c r="K117" s="30">
        <f t="shared" si="16"/>
        <v>470736.9</v>
      </c>
      <c r="L117" s="30">
        <v>104765.3</v>
      </c>
      <c r="M117" s="30">
        <f t="shared" si="29"/>
        <v>575502.20000000007</v>
      </c>
      <c r="N117" s="37">
        <v>39415.1</v>
      </c>
      <c r="O117" s="36">
        <f t="shared" si="26"/>
        <v>235363.20000000001</v>
      </c>
      <c r="P117" s="29">
        <f t="shared" si="27"/>
        <v>614917.30000000005</v>
      </c>
      <c r="Q117" s="54">
        <f t="shared" si="28"/>
        <v>180.78412060951555</v>
      </c>
      <c r="R117" s="54">
        <f t="shared" si="24"/>
        <v>130.62865902375614</v>
      </c>
    </row>
    <row r="118" spans="1:18" s="22" customFormat="1" ht="60" hidden="1" customHeight="1" x14ac:dyDescent="0.3">
      <c r="A118" s="13"/>
      <c r="B118" s="5" t="s">
        <v>174</v>
      </c>
      <c r="C118" s="48" t="s">
        <v>175</v>
      </c>
      <c r="D118" s="50" t="str">
        <f t="shared" si="19"/>
        <v>Подпрограмма «Создание системы обеспечения вызова экстренных оперативных служб по единому номеру «112» на территории Удмуртской Республики»2730000000</v>
      </c>
      <c r="E118" s="55">
        <v>17484.2</v>
      </c>
      <c r="F118" s="30"/>
      <c r="G118" s="30">
        <f t="shared" si="20"/>
        <v>17484.2</v>
      </c>
      <c r="H118" s="30">
        <v>788.8</v>
      </c>
      <c r="I118" s="30">
        <f t="shared" si="15"/>
        <v>18273</v>
      </c>
      <c r="J118" s="30">
        <v>1111.8</v>
      </c>
      <c r="K118" s="30">
        <f t="shared" si="16"/>
        <v>19384.8</v>
      </c>
      <c r="L118" s="30">
        <v>1623.5</v>
      </c>
      <c r="M118" s="30">
        <f t="shared" si="29"/>
        <v>21008.3</v>
      </c>
      <c r="N118" s="37"/>
      <c r="O118" s="36">
        <f t="shared" si="26"/>
        <v>3524.1</v>
      </c>
      <c r="P118" s="29">
        <f t="shared" si="27"/>
        <v>21008.3</v>
      </c>
      <c r="Q118" s="54">
        <f t="shared" si="28"/>
        <v>120.15591219501034</v>
      </c>
      <c r="R118" s="54">
        <f t="shared" ref="R118:R149" si="30">P118/K118*100</f>
        <v>108.37511864966365</v>
      </c>
    </row>
    <row r="119" spans="1:18" s="22" customFormat="1" ht="56.25" hidden="1" customHeight="1" x14ac:dyDescent="0.3">
      <c r="A119" s="13"/>
      <c r="B119" s="5" t="s">
        <v>176</v>
      </c>
      <c r="C119" s="48" t="s">
        <v>177</v>
      </c>
      <c r="D119" s="50" t="str">
        <f t="shared" si="19"/>
        <v>Подпрограмма «Построение и развитие аппаратно-программного комплекса «Безопасный город» на территории Удмуртской Республики»2740000000</v>
      </c>
      <c r="E119" s="55">
        <v>19000</v>
      </c>
      <c r="F119" s="30"/>
      <c r="G119" s="30">
        <f t="shared" si="20"/>
        <v>19000</v>
      </c>
      <c r="H119" s="30"/>
      <c r="I119" s="30">
        <f t="shared" si="15"/>
        <v>19000</v>
      </c>
      <c r="J119" s="30">
        <v>4753.5</v>
      </c>
      <c r="K119" s="30">
        <f t="shared" si="16"/>
        <v>23753.5</v>
      </c>
      <c r="L119" s="30"/>
      <c r="M119" s="30">
        <f t="shared" si="29"/>
        <v>23753.5</v>
      </c>
      <c r="N119" s="37"/>
      <c r="O119" s="36">
        <f t="shared" si="26"/>
        <v>4753.5</v>
      </c>
      <c r="P119" s="29">
        <f t="shared" si="27"/>
        <v>23753.5</v>
      </c>
      <c r="Q119" s="54">
        <f t="shared" si="28"/>
        <v>125.0184210526316</v>
      </c>
      <c r="R119" s="54">
        <f t="shared" si="30"/>
        <v>100</v>
      </c>
    </row>
    <row r="120" spans="1:18" s="22" customFormat="1" ht="37.5" customHeight="1" x14ac:dyDescent="0.3">
      <c r="A120" s="13"/>
      <c r="B120" s="5" t="s">
        <v>9</v>
      </c>
      <c r="C120" s="48" t="s">
        <v>276</v>
      </c>
      <c r="D120" s="50" t="str">
        <f t="shared" si="19"/>
        <v>Подпрограмма «Создание условий для реализации государственной программы»2750000000</v>
      </c>
      <c r="E120" s="56">
        <v>15805.7</v>
      </c>
      <c r="F120" s="30">
        <v>168.7</v>
      </c>
      <c r="G120" s="30">
        <f t="shared" si="20"/>
        <v>15974.400000000001</v>
      </c>
      <c r="H120" s="30"/>
      <c r="I120" s="30">
        <f t="shared" si="15"/>
        <v>15974.400000000001</v>
      </c>
      <c r="J120" s="30">
        <v>-1797</v>
      </c>
      <c r="K120" s="30">
        <f t="shared" si="16"/>
        <v>14177.400000000001</v>
      </c>
      <c r="L120" s="30">
        <v>-1907.5</v>
      </c>
      <c r="M120" s="30">
        <f t="shared" si="29"/>
        <v>12269.900000000001</v>
      </c>
      <c r="N120" s="37">
        <v>-160.80000000000001</v>
      </c>
      <c r="O120" s="36">
        <f t="shared" si="26"/>
        <v>-3535.8</v>
      </c>
      <c r="P120" s="29">
        <f t="shared" si="27"/>
        <v>12109.100000000002</v>
      </c>
      <c r="Q120" s="54">
        <f t="shared" si="28"/>
        <v>76.612234826676456</v>
      </c>
      <c r="R120" s="54">
        <f t="shared" si="30"/>
        <v>85.411288388562085</v>
      </c>
    </row>
    <row r="121" spans="1:18" s="1" customFormat="1" ht="150" hidden="1" x14ac:dyDescent="0.35">
      <c r="A121" s="12">
        <v>19</v>
      </c>
      <c r="B121" s="4" t="s">
        <v>178</v>
      </c>
      <c r="C121" s="48" t="s">
        <v>179</v>
      </c>
      <c r="D121" s="50" t="str">
        <f t="shared" si="19"/>
        <v>Государственная программа Удмуртской Республики «Обеспечение общественного порядка и противодействие преступности в Удмуртской Республике»2800000000</v>
      </c>
      <c r="E121" s="40">
        <v>4892.7</v>
      </c>
      <c r="F121" s="29"/>
      <c r="G121" s="29">
        <f t="shared" si="20"/>
        <v>4892.7</v>
      </c>
      <c r="H121" s="29"/>
      <c r="I121" s="29">
        <f t="shared" si="15"/>
        <v>4892.7</v>
      </c>
      <c r="J121" s="29">
        <v>1550</v>
      </c>
      <c r="K121" s="29">
        <f t="shared" si="16"/>
        <v>6442.7</v>
      </c>
      <c r="L121" s="29">
        <v>350</v>
      </c>
      <c r="M121" s="29">
        <f t="shared" si="29"/>
        <v>6792.7</v>
      </c>
      <c r="N121" s="37"/>
      <c r="O121" s="35">
        <f t="shared" si="26"/>
        <v>1900</v>
      </c>
      <c r="P121" s="29">
        <f t="shared" si="27"/>
        <v>6792.7</v>
      </c>
      <c r="Q121" s="52">
        <f t="shared" si="28"/>
        <v>138.83336399125227</v>
      </c>
      <c r="R121" s="52">
        <f t="shared" si="30"/>
        <v>105.43250500566532</v>
      </c>
    </row>
    <row r="122" spans="1:18" s="22" customFormat="1" ht="56.25" hidden="1" customHeight="1" x14ac:dyDescent="0.3">
      <c r="A122" s="13"/>
      <c r="B122" s="5" t="s">
        <v>180</v>
      </c>
      <c r="C122" s="48" t="s">
        <v>181</v>
      </c>
      <c r="D122" s="50" t="str">
        <f t="shared" si="19"/>
        <v>Подпрограмма «Обеспечение правопорядка и профилактика правонарушений в Удмуртской Республике»2810000000</v>
      </c>
      <c r="E122" s="55">
        <v>3308.7</v>
      </c>
      <c r="F122" s="30"/>
      <c r="G122" s="30">
        <f t="shared" si="20"/>
        <v>3308.7</v>
      </c>
      <c r="H122" s="30"/>
      <c r="I122" s="30">
        <f t="shared" si="15"/>
        <v>3308.7</v>
      </c>
      <c r="J122" s="30">
        <v>500</v>
      </c>
      <c r="K122" s="30">
        <f t="shared" si="16"/>
        <v>3808.7</v>
      </c>
      <c r="L122" s="30">
        <v>50</v>
      </c>
      <c r="M122" s="29">
        <f t="shared" si="29"/>
        <v>3858.7</v>
      </c>
      <c r="N122" s="37"/>
      <c r="O122" s="36">
        <f t="shared" si="26"/>
        <v>550</v>
      </c>
      <c r="P122" s="29">
        <f t="shared" si="27"/>
        <v>3858.7</v>
      </c>
      <c r="Q122" s="54">
        <f t="shared" si="28"/>
        <v>116.62284280835374</v>
      </c>
      <c r="R122" s="54">
        <f t="shared" si="30"/>
        <v>101.3127838895161</v>
      </c>
    </row>
    <row r="123" spans="1:18" s="22" customFormat="1" ht="56.25" hidden="1" customHeight="1" x14ac:dyDescent="0.3">
      <c r="A123" s="13"/>
      <c r="B123" s="5" t="s">
        <v>182</v>
      </c>
      <c r="C123" s="48" t="s">
        <v>183</v>
      </c>
      <c r="D123" s="50" t="str">
        <f t="shared" si="19"/>
        <v>Подпрограмма «Предупреждение и профилактика правонарушений и преступлений, совершаемых несовершеннолетними»2820000000</v>
      </c>
      <c r="E123" s="55">
        <v>1584</v>
      </c>
      <c r="F123" s="30"/>
      <c r="G123" s="30">
        <f t="shared" si="20"/>
        <v>1584</v>
      </c>
      <c r="H123" s="30"/>
      <c r="I123" s="30">
        <f t="shared" si="15"/>
        <v>1584</v>
      </c>
      <c r="J123" s="30">
        <v>1050</v>
      </c>
      <c r="K123" s="30">
        <f t="shared" si="16"/>
        <v>2634</v>
      </c>
      <c r="L123" s="30">
        <v>300</v>
      </c>
      <c r="M123" s="29">
        <f t="shared" si="29"/>
        <v>2934</v>
      </c>
      <c r="N123" s="37"/>
      <c r="O123" s="36">
        <f t="shared" si="26"/>
        <v>1350</v>
      </c>
      <c r="P123" s="29">
        <f t="shared" si="27"/>
        <v>2934</v>
      </c>
      <c r="Q123" s="54">
        <f t="shared" si="28"/>
        <v>185.22727272727272</v>
      </c>
      <c r="R123" s="54">
        <f t="shared" si="30"/>
        <v>111.38952164009113</v>
      </c>
    </row>
    <row r="124" spans="1:18" s="1" customFormat="1" ht="73.5" customHeight="1" x14ac:dyDescent="0.35">
      <c r="A124" s="12">
        <v>20</v>
      </c>
      <c r="B124" s="4" t="s">
        <v>184</v>
      </c>
      <c r="C124" s="48" t="s">
        <v>185</v>
      </c>
      <c r="D124" s="50" t="str">
        <f t="shared" si="19"/>
        <v>Государственная программа Удмуртской Республики «Совершенствование системы государственного управления в Удмуртской Республике»2900000000</v>
      </c>
      <c r="E124" s="57">
        <v>3319.1</v>
      </c>
      <c r="F124" s="29"/>
      <c r="G124" s="29">
        <f t="shared" si="20"/>
        <v>3319.1</v>
      </c>
      <c r="H124" s="29">
        <v>7370.2</v>
      </c>
      <c r="I124" s="29">
        <f t="shared" si="15"/>
        <v>10689.3</v>
      </c>
      <c r="J124" s="29">
        <v>1889.3</v>
      </c>
      <c r="K124" s="29">
        <f t="shared" si="16"/>
        <v>12578.599999999999</v>
      </c>
      <c r="L124" s="29">
        <v>1363.8</v>
      </c>
      <c r="M124" s="29">
        <f t="shared" si="29"/>
        <v>13942.399999999998</v>
      </c>
      <c r="N124" s="37">
        <v>3532.7</v>
      </c>
      <c r="O124" s="35">
        <f t="shared" si="26"/>
        <v>10623.3</v>
      </c>
      <c r="P124" s="29">
        <f t="shared" si="27"/>
        <v>17475.099999999999</v>
      </c>
      <c r="Q124" s="52">
        <f t="shared" si="28"/>
        <v>526.50115995299927</v>
      </c>
      <c r="R124" s="52">
        <f t="shared" si="30"/>
        <v>138.92722560539329</v>
      </c>
    </row>
    <row r="125" spans="1:18" s="22" customFormat="1" ht="37.5" customHeight="1" x14ac:dyDescent="0.3">
      <c r="A125" s="13"/>
      <c r="B125" s="5" t="s">
        <v>186</v>
      </c>
      <c r="C125" s="48" t="s">
        <v>187</v>
      </c>
      <c r="D125" s="50" t="str">
        <f t="shared" si="19"/>
        <v>Подпрограмма «Развитие государственной гражданской службы Удмуртской Республики»2910000000</v>
      </c>
      <c r="E125" s="55">
        <v>100</v>
      </c>
      <c r="F125" s="30"/>
      <c r="G125" s="30">
        <f t="shared" si="20"/>
        <v>100</v>
      </c>
      <c r="H125" s="30">
        <v>6903.1</v>
      </c>
      <c r="I125" s="30">
        <f t="shared" si="15"/>
        <v>7003.1</v>
      </c>
      <c r="J125" s="30">
        <v>303.10000000000002</v>
      </c>
      <c r="K125" s="30">
        <f t="shared" si="16"/>
        <v>7306.2000000000007</v>
      </c>
      <c r="L125" s="30">
        <v>303.2</v>
      </c>
      <c r="M125" s="29">
        <f t="shared" si="29"/>
        <v>7609.4000000000005</v>
      </c>
      <c r="N125" s="37">
        <v>3278.5</v>
      </c>
      <c r="O125" s="36">
        <f t="shared" si="26"/>
        <v>7509.4000000000005</v>
      </c>
      <c r="P125" s="29">
        <f t="shared" si="27"/>
        <v>10887.900000000001</v>
      </c>
      <c r="Q125" s="54">
        <f t="shared" si="28"/>
        <v>10887.900000000001</v>
      </c>
      <c r="R125" s="54">
        <f t="shared" si="30"/>
        <v>149.0227478032356</v>
      </c>
    </row>
    <row r="126" spans="1:18" s="22" customFormat="1" ht="37.5" customHeight="1" x14ac:dyDescent="0.3">
      <c r="A126" s="13"/>
      <c r="B126" s="5" t="s">
        <v>188</v>
      </c>
      <c r="C126" s="48" t="s">
        <v>189</v>
      </c>
      <c r="D126" s="50" t="str">
        <f t="shared" si="19"/>
        <v>Подпрограмма «Развитие муниципальной службы в Удмуртской Республике»2920000000</v>
      </c>
      <c r="E126" s="55">
        <v>100</v>
      </c>
      <c r="F126" s="30"/>
      <c r="G126" s="30">
        <f t="shared" si="20"/>
        <v>100</v>
      </c>
      <c r="H126" s="30">
        <v>301.3</v>
      </c>
      <c r="I126" s="30">
        <f t="shared" si="15"/>
        <v>401.3</v>
      </c>
      <c r="J126" s="30">
        <v>301.3</v>
      </c>
      <c r="K126" s="30">
        <f t="shared" si="16"/>
        <v>702.6</v>
      </c>
      <c r="L126" s="30">
        <v>301.39999999999998</v>
      </c>
      <c r="M126" s="29">
        <f t="shared" si="29"/>
        <v>1004</v>
      </c>
      <c r="N126" s="37">
        <v>0</v>
      </c>
      <c r="O126" s="36">
        <f t="shared" si="26"/>
        <v>904</v>
      </c>
      <c r="P126" s="29">
        <f t="shared" si="27"/>
        <v>1004</v>
      </c>
      <c r="Q126" s="54">
        <f t="shared" si="28"/>
        <v>1003.9999999999999</v>
      </c>
      <c r="R126" s="54">
        <f t="shared" si="30"/>
        <v>142.89780814118987</v>
      </c>
    </row>
    <row r="127" spans="1:18" s="22" customFormat="1" ht="42" customHeight="1" x14ac:dyDescent="0.3">
      <c r="A127" s="13"/>
      <c r="B127" s="5" t="s">
        <v>190</v>
      </c>
      <c r="C127" s="48" t="s">
        <v>191</v>
      </c>
      <c r="D127" s="50" t="str">
        <f t="shared" si="19"/>
        <v>Подпрограмма «Формирование и подготовка резерва управленческих кадров Удмуртской Республики»2930000000</v>
      </c>
      <c r="E127" s="55">
        <v>0</v>
      </c>
      <c r="F127" s="30"/>
      <c r="G127" s="30"/>
      <c r="H127" s="30">
        <v>40.799999999999997</v>
      </c>
      <c r="I127" s="30">
        <f t="shared" si="15"/>
        <v>40.799999999999997</v>
      </c>
      <c r="J127" s="30">
        <v>40.799999999999997</v>
      </c>
      <c r="K127" s="30">
        <f t="shared" si="16"/>
        <v>81.599999999999994</v>
      </c>
      <c r="L127" s="30">
        <v>40.799999999999997</v>
      </c>
      <c r="M127" s="29">
        <f t="shared" si="29"/>
        <v>122.39999999999999</v>
      </c>
      <c r="N127" s="37">
        <v>0</v>
      </c>
      <c r="O127" s="36">
        <f t="shared" si="26"/>
        <v>122.39999999999999</v>
      </c>
      <c r="P127" s="29">
        <f t="shared" si="27"/>
        <v>122.39999999999999</v>
      </c>
      <c r="Q127" s="54"/>
      <c r="R127" s="54">
        <f t="shared" si="30"/>
        <v>150</v>
      </c>
    </row>
    <row r="128" spans="1:18" s="22" customFormat="1" ht="37.5" hidden="1" customHeight="1" x14ac:dyDescent="0.3">
      <c r="A128" s="13"/>
      <c r="B128" s="5" t="s">
        <v>192</v>
      </c>
      <c r="C128" s="48" t="s">
        <v>193</v>
      </c>
      <c r="D128" s="50" t="str">
        <f t="shared" si="19"/>
        <v>Подпрограмма «Противодействие коррупции в Удмуртской Республике»2940000000</v>
      </c>
      <c r="E128" s="55">
        <v>0</v>
      </c>
      <c r="F128" s="30"/>
      <c r="G128" s="30"/>
      <c r="H128" s="30">
        <v>125</v>
      </c>
      <c r="I128" s="30">
        <f t="shared" si="15"/>
        <v>125</v>
      </c>
      <c r="J128" s="30">
        <v>125</v>
      </c>
      <c r="K128" s="30">
        <f t="shared" si="16"/>
        <v>250</v>
      </c>
      <c r="L128" s="30">
        <v>125</v>
      </c>
      <c r="M128" s="29">
        <f t="shared" si="29"/>
        <v>375</v>
      </c>
      <c r="N128" s="37"/>
      <c r="O128" s="36">
        <f t="shared" si="26"/>
        <v>375</v>
      </c>
      <c r="P128" s="29">
        <f t="shared" si="27"/>
        <v>375</v>
      </c>
      <c r="Q128" s="54"/>
      <c r="R128" s="54">
        <f t="shared" si="30"/>
        <v>150</v>
      </c>
    </row>
    <row r="129" spans="1:18" s="22" customFormat="1" ht="57" customHeight="1" x14ac:dyDescent="0.3">
      <c r="A129" s="13"/>
      <c r="B129" s="5" t="s">
        <v>194</v>
      </c>
      <c r="C129" s="48" t="s">
        <v>195</v>
      </c>
      <c r="D129" s="50" t="str">
        <f t="shared" si="19"/>
        <v>Подпрограмма «Реализация государственных услуг по повышению квалификации, профессиональной переподготовке посредством государственного задания»2950000000</v>
      </c>
      <c r="E129" s="55">
        <v>3119.1</v>
      </c>
      <c r="F129" s="30"/>
      <c r="G129" s="30">
        <f t="shared" si="20"/>
        <v>3119.1</v>
      </c>
      <c r="H129" s="30"/>
      <c r="I129" s="30">
        <f t="shared" si="15"/>
        <v>3119.1</v>
      </c>
      <c r="J129" s="30">
        <v>1119.0999999999999</v>
      </c>
      <c r="K129" s="30">
        <f t="shared" si="16"/>
        <v>4238.2</v>
      </c>
      <c r="L129" s="30">
        <v>593.4</v>
      </c>
      <c r="M129" s="29">
        <f t="shared" si="29"/>
        <v>4831.5999999999995</v>
      </c>
      <c r="N129" s="37">
        <v>254.2</v>
      </c>
      <c r="O129" s="36">
        <f t="shared" si="26"/>
        <v>1712.5</v>
      </c>
      <c r="P129" s="29">
        <f t="shared" si="27"/>
        <v>5085.7999999999993</v>
      </c>
      <c r="Q129" s="54">
        <f t="shared" ref="Q129:Q141" si="31">P129/E129*100</f>
        <v>163.05344490397869</v>
      </c>
      <c r="R129" s="54">
        <f t="shared" si="30"/>
        <v>119.99905620310507</v>
      </c>
    </row>
    <row r="130" spans="1:18" s="1" customFormat="1" ht="46.5" customHeight="1" x14ac:dyDescent="0.35">
      <c r="A130" s="12">
        <v>21</v>
      </c>
      <c r="B130" s="4" t="s">
        <v>196</v>
      </c>
      <c r="C130" s="48" t="s">
        <v>197</v>
      </c>
      <c r="D130" s="50" t="str">
        <f t="shared" si="19"/>
        <v>Государственная программа Удмуртской Республики «Социальная поддержка граждан»3000000000</v>
      </c>
      <c r="E130" s="40">
        <v>13505919.6</v>
      </c>
      <c r="F130" s="29">
        <v>46254.1</v>
      </c>
      <c r="G130" s="29">
        <f t="shared" si="20"/>
        <v>13552173.699999999</v>
      </c>
      <c r="H130" s="29">
        <v>-28336.9</v>
      </c>
      <c r="I130" s="29">
        <f t="shared" si="15"/>
        <v>13523836.799999999</v>
      </c>
      <c r="J130" s="29">
        <v>314297.59999999998</v>
      </c>
      <c r="K130" s="29">
        <f t="shared" si="16"/>
        <v>13838134.399999999</v>
      </c>
      <c r="L130" s="29">
        <v>1705407</v>
      </c>
      <c r="M130" s="29">
        <f t="shared" si="29"/>
        <v>15543541.399999999</v>
      </c>
      <c r="N130" s="37">
        <v>1218516</v>
      </c>
      <c r="O130" s="35">
        <f t="shared" si="26"/>
        <v>2037621.8</v>
      </c>
      <c r="P130" s="29">
        <f t="shared" si="27"/>
        <v>16762057.399999999</v>
      </c>
      <c r="Q130" s="52">
        <f t="shared" si="31"/>
        <v>124.10896774478057</v>
      </c>
      <c r="R130" s="52">
        <f t="shared" si="30"/>
        <v>121.12945947395914</v>
      </c>
    </row>
    <row r="131" spans="1:18" s="22" customFormat="1" ht="37.5" customHeight="1" x14ac:dyDescent="0.3">
      <c r="A131" s="13"/>
      <c r="B131" s="5" t="s">
        <v>198</v>
      </c>
      <c r="C131" s="48" t="s">
        <v>199</v>
      </c>
      <c r="D131" s="50" t="str">
        <f t="shared" si="19"/>
        <v>Подпрограмма «Развитие мер социальной поддержки отдельных категорий граждан»3010000000</v>
      </c>
      <c r="E131" s="55">
        <v>3435310.9</v>
      </c>
      <c r="F131" s="30"/>
      <c r="G131" s="30">
        <f t="shared" si="20"/>
        <v>3435310.9</v>
      </c>
      <c r="H131" s="33"/>
      <c r="I131" s="33">
        <f t="shared" si="15"/>
        <v>3435310.9</v>
      </c>
      <c r="J131" s="33">
        <v>174325</v>
      </c>
      <c r="K131" s="30">
        <f t="shared" si="16"/>
        <v>3609635.9</v>
      </c>
      <c r="L131" s="30">
        <v>470444</v>
      </c>
      <c r="M131" s="29">
        <f t="shared" si="29"/>
        <v>4080079.9</v>
      </c>
      <c r="N131" s="37">
        <v>316521</v>
      </c>
      <c r="O131" s="36">
        <f t="shared" si="26"/>
        <v>644769</v>
      </c>
      <c r="P131" s="29">
        <f t="shared" si="27"/>
        <v>4396600.9000000004</v>
      </c>
      <c r="Q131" s="54">
        <f t="shared" si="31"/>
        <v>127.98262014654919</v>
      </c>
      <c r="R131" s="54">
        <f t="shared" si="30"/>
        <v>121.80178338762644</v>
      </c>
    </row>
    <row r="132" spans="1:18" s="22" customFormat="1" ht="56.25" customHeight="1" x14ac:dyDescent="0.3">
      <c r="A132" s="13"/>
      <c r="B132" s="5" t="s">
        <v>200</v>
      </c>
      <c r="C132" s="48" t="s">
        <v>201</v>
      </c>
      <c r="D132" s="50" t="str">
        <f t="shared" si="19"/>
        <v>Подпрограмма «Реализация демографической и семейной политики, совершенствование социальной поддержки семей с детьми»3020000000</v>
      </c>
      <c r="E132" s="55">
        <v>7838171.5</v>
      </c>
      <c r="F132" s="30">
        <v>30263</v>
      </c>
      <c r="G132" s="30">
        <f t="shared" si="20"/>
        <v>7868434.5</v>
      </c>
      <c r="H132" s="30">
        <v>-313127.5</v>
      </c>
      <c r="I132" s="30">
        <f t="shared" si="15"/>
        <v>7555307</v>
      </c>
      <c r="J132" s="30">
        <v>-324976.7</v>
      </c>
      <c r="K132" s="30">
        <f t="shared" si="16"/>
        <v>7230330.2999999998</v>
      </c>
      <c r="L132" s="30">
        <v>770070</v>
      </c>
      <c r="M132" s="29">
        <f t="shared" si="29"/>
        <v>8000400.2999999998</v>
      </c>
      <c r="N132" s="37">
        <v>686307.9</v>
      </c>
      <c r="O132" s="36">
        <f t="shared" si="26"/>
        <v>162228.80000000005</v>
      </c>
      <c r="P132" s="29">
        <f t="shared" si="27"/>
        <v>8686708.1999999993</v>
      </c>
      <c r="Q132" s="54">
        <f t="shared" si="31"/>
        <v>110.82569703916276</v>
      </c>
      <c r="R132" s="54">
        <f t="shared" si="30"/>
        <v>120.14261921063274</v>
      </c>
    </row>
    <row r="133" spans="1:18" s="22" customFormat="1" ht="37.5" customHeight="1" x14ac:dyDescent="0.3">
      <c r="A133" s="13"/>
      <c r="B133" s="5" t="s">
        <v>202</v>
      </c>
      <c r="C133" s="48" t="s">
        <v>203</v>
      </c>
      <c r="D133" s="50" t="str">
        <f t="shared" si="19"/>
        <v>Подпрограмма «Модернизация и развитие социального обслуживания населения»3030000000</v>
      </c>
      <c r="E133" s="55">
        <v>1839567.5</v>
      </c>
      <c r="F133" s="30">
        <v>11461.8</v>
      </c>
      <c r="G133" s="30">
        <f t="shared" si="20"/>
        <v>1851029.3</v>
      </c>
      <c r="H133" s="30">
        <v>269672.8</v>
      </c>
      <c r="I133" s="30">
        <f t="shared" ref="I133:I177" si="32">G133+H133</f>
        <v>2120702.1</v>
      </c>
      <c r="J133" s="30">
        <v>420191.6</v>
      </c>
      <c r="K133" s="30">
        <f t="shared" ref="K133:K174" si="33">I133+J133</f>
        <v>2540893.7000000002</v>
      </c>
      <c r="L133" s="30">
        <v>380197.1</v>
      </c>
      <c r="M133" s="29">
        <f t="shared" si="29"/>
        <v>2921090.8000000003</v>
      </c>
      <c r="N133" s="37">
        <v>165512.20000000001</v>
      </c>
      <c r="O133" s="36">
        <f t="shared" ref="O133:O164" si="34">F133+H133+J133+L133</f>
        <v>1081523.2999999998</v>
      </c>
      <c r="P133" s="29">
        <f t="shared" ref="P133:P164" si="35">M133+N133</f>
        <v>3086603.0000000005</v>
      </c>
      <c r="Q133" s="54">
        <f t="shared" si="31"/>
        <v>167.78960271911743</v>
      </c>
      <c r="R133" s="54">
        <f t="shared" si="30"/>
        <v>121.47706139772789</v>
      </c>
    </row>
    <row r="134" spans="1:18" s="22" customFormat="1" ht="37.5" customHeight="1" x14ac:dyDescent="0.3">
      <c r="A134" s="13"/>
      <c r="B134" s="5" t="s">
        <v>9</v>
      </c>
      <c r="C134" s="48" t="s">
        <v>204</v>
      </c>
      <c r="D134" s="50" t="str">
        <f t="shared" ref="D134:D178" si="36">B134&amp;C134</f>
        <v>Подпрограмма «Создание условий для реализации государственной программы»3040000000</v>
      </c>
      <c r="E134" s="55">
        <v>392869.7</v>
      </c>
      <c r="F134" s="30">
        <v>4529.3</v>
      </c>
      <c r="G134" s="30">
        <f t="shared" ref="G134:G174" si="37">E134+F134</f>
        <v>397399</v>
      </c>
      <c r="H134" s="30">
        <v>15117.8</v>
      </c>
      <c r="I134" s="30">
        <f t="shared" si="32"/>
        <v>412516.8</v>
      </c>
      <c r="J134" s="30">
        <v>44757.7</v>
      </c>
      <c r="K134" s="30">
        <f t="shared" si="33"/>
        <v>457274.5</v>
      </c>
      <c r="L134" s="30">
        <v>84695.9</v>
      </c>
      <c r="M134" s="29">
        <f t="shared" si="29"/>
        <v>541970.4</v>
      </c>
      <c r="N134" s="37">
        <v>50174.9</v>
      </c>
      <c r="O134" s="36">
        <f t="shared" si="34"/>
        <v>149100.69999999998</v>
      </c>
      <c r="P134" s="29">
        <f t="shared" si="35"/>
        <v>592145.30000000005</v>
      </c>
      <c r="Q134" s="54">
        <f t="shared" si="31"/>
        <v>150.72307688783332</v>
      </c>
      <c r="R134" s="54">
        <f t="shared" si="30"/>
        <v>129.49449400742881</v>
      </c>
    </row>
    <row r="135" spans="1:18" s="1" customFormat="1" ht="60" customHeight="1" x14ac:dyDescent="0.35">
      <c r="A135" s="12">
        <v>22</v>
      </c>
      <c r="B135" s="4" t="s">
        <v>299</v>
      </c>
      <c r="C135" s="48" t="s">
        <v>205</v>
      </c>
      <c r="D135" s="50" t="str">
        <f t="shared" si="36"/>
        <v>Государственная программа Удмуртской Республики «Развитие физической культуры, спорта и молодежной политики»3100000000</v>
      </c>
      <c r="E135" s="40">
        <v>873597.1</v>
      </c>
      <c r="F135" s="29">
        <v>21220.1</v>
      </c>
      <c r="G135" s="29">
        <v>894817.2</v>
      </c>
      <c r="H135" s="29">
        <v>114191.1</v>
      </c>
      <c r="I135" s="29">
        <f t="shared" si="32"/>
        <v>1009008.2999999999</v>
      </c>
      <c r="J135" s="29">
        <v>45488.2</v>
      </c>
      <c r="K135" s="29">
        <f t="shared" si="33"/>
        <v>1054496.5</v>
      </c>
      <c r="L135" s="29">
        <v>156204.29999999999</v>
      </c>
      <c r="M135" s="29">
        <v>1210700.8</v>
      </c>
      <c r="N135" s="37">
        <v>28811.7</v>
      </c>
      <c r="O135" s="35">
        <f t="shared" si="34"/>
        <v>337103.7</v>
      </c>
      <c r="P135" s="29">
        <f t="shared" si="35"/>
        <v>1239512.5</v>
      </c>
      <c r="Q135" s="52">
        <f t="shared" si="31"/>
        <v>141.8860593745103</v>
      </c>
      <c r="R135" s="52">
        <f t="shared" si="30"/>
        <v>117.54543519110779</v>
      </c>
    </row>
    <row r="136" spans="1:18" s="22" customFormat="1" ht="37.5" customHeight="1" x14ac:dyDescent="0.3">
      <c r="A136" s="13"/>
      <c r="B136" s="5" t="s">
        <v>206</v>
      </c>
      <c r="C136" s="48" t="s">
        <v>207</v>
      </c>
      <c r="D136" s="50" t="str">
        <f t="shared" si="36"/>
        <v>Подпрограмма «Развитие физической культуры и содействие развитию массового спорта»3110000000</v>
      </c>
      <c r="E136" s="55">
        <v>443406.9</v>
      </c>
      <c r="F136" s="30">
        <v>7745.4</v>
      </c>
      <c r="G136" s="30">
        <f t="shared" si="37"/>
        <v>451152.30000000005</v>
      </c>
      <c r="H136" s="30">
        <v>24269.3</v>
      </c>
      <c r="I136" s="30">
        <f t="shared" si="32"/>
        <v>475421.60000000003</v>
      </c>
      <c r="J136" s="30">
        <v>-110892.6</v>
      </c>
      <c r="K136" s="30">
        <f t="shared" si="33"/>
        <v>364529</v>
      </c>
      <c r="L136" s="30">
        <v>24522.6</v>
      </c>
      <c r="M136" s="30">
        <v>389051.6</v>
      </c>
      <c r="N136" s="37">
        <v>39905</v>
      </c>
      <c r="O136" s="36">
        <f t="shared" si="34"/>
        <v>-54355.30000000001</v>
      </c>
      <c r="P136" s="29">
        <f t="shared" si="35"/>
        <v>428956.6</v>
      </c>
      <c r="Q136" s="54">
        <f t="shared" si="31"/>
        <v>96.741074620173919</v>
      </c>
      <c r="R136" s="54">
        <f t="shared" si="30"/>
        <v>117.67420424712436</v>
      </c>
    </row>
    <row r="137" spans="1:18" s="22" customFormat="1" ht="56.25" customHeight="1" x14ac:dyDescent="0.3">
      <c r="A137" s="13"/>
      <c r="B137" s="5" t="s">
        <v>208</v>
      </c>
      <c r="C137" s="48" t="s">
        <v>209</v>
      </c>
      <c r="D137" s="50" t="str">
        <f t="shared" si="36"/>
        <v>Подпрограмма «Содействие развитию спорта высших достижений и обеспечение подготовки спортивного резерва»3120000000</v>
      </c>
      <c r="E137" s="55">
        <v>371719</v>
      </c>
      <c r="F137" s="30">
        <v>12918.6</v>
      </c>
      <c r="G137" s="30">
        <f t="shared" si="37"/>
        <v>384637.6</v>
      </c>
      <c r="H137" s="30">
        <v>88586.7</v>
      </c>
      <c r="I137" s="30">
        <f t="shared" si="32"/>
        <v>473224.3</v>
      </c>
      <c r="J137" s="30">
        <v>140682.1</v>
      </c>
      <c r="K137" s="30">
        <f t="shared" si="33"/>
        <v>613906.4</v>
      </c>
      <c r="L137" s="30">
        <v>120520.9</v>
      </c>
      <c r="M137" s="30">
        <f t="shared" ref="M137:M148" si="38">K137+L137</f>
        <v>734427.3</v>
      </c>
      <c r="N137" s="37">
        <v>-11964.1</v>
      </c>
      <c r="O137" s="36">
        <f t="shared" si="34"/>
        <v>362708.30000000005</v>
      </c>
      <c r="P137" s="29">
        <f t="shared" si="35"/>
        <v>722463.20000000007</v>
      </c>
      <c r="Q137" s="54">
        <f t="shared" si="31"/>
        <v>194.35735057933547</v>
      </c>
      <c r="R137" s="54">
        <f t="shared" si="30"/>
        <v>117.68295622915808</v>
      </c>
    </row>
    <row r="138" spans="1:18" s="22" customFormat="1" ht="37.5" customHeight="1" x14ac:dyDescent="0.3">
      <c r="A138" s="13"/>
      <c r="B138" s="5" t="s">
        <v>300</v>
      </c>
      <c r="C138" s="48">
        <v>3130000000</v>
      </c>
      <c r="D138" s="50" t="str">
        <f t="shared" si="36"/>
        <v>Подпрограмма «Патриотическое воспитание и подготовка молодежи к военной службе»3130000000</v>
      </c>
      <c r="E138" s="55">
        <v>1843.8</v>
      </c>
      <c r="F138" s="30"/>
      <c r="G138" s="30">
        <f t="shared" si="37"/>
        <v>1843.8</v>
      </c>
      <c r="H138" s="30">
        <v>512.5</v>
      </c>
      <c r="I138" s="30">
        <f t="shared" si="32"/>
        <v>2356.3000000000002</v>
      </c>
      <c r="J138" s="30">
        <v>2567.8000000000002</v>
      </c>
      <c r="K138" s="30">
        <f t="shared" si="33"/>
        <v>4924.1000000000004</v>
      </c>
      <c r="L138" s="30">
        <v>512.5</v>
      </c>
      <c r="M138" s="30">
        <f t="shared" si="38"/>
        <v>5436.6</v>
      </c>
      <c r="N138" s="37">
        <v>-24.6</v>
      </c>
      <c r="O138" s="36">
        <f t="shared" si="34"/>
        <v>3592.8</v>
      </c>
      <c r="P138" s="29">
        <f t="shared" si="35"/>
        <v>5412</v>
      </c>
      <c r="Q138" s="54">
        <f t="shared" si="31"/>
        <v>293.52424341034822</v>
      </c>
      <c r="R138" s="54">
        <f t="shared" si="30"/>
        <v>109.90840965861781</v>
      </c>
    </row>
    <row r="139" spans="1:18" s="22" customFormat="1" ht="37.5" customHeight="1" x14ac:dyDescent="0.3">
      <c r="A139" s="13"/>
      <c r="B139" s="5" t="s">
        <v>301</v>
      </c>
      <c r="C139" s="48" t="s">
        <v>210</v>
      </c>
      <c r="D139" s="50" t="str">
        <f t="shared" si="36"/>
        <v>Подпрограмма «Содействие социализации и эффективной самореализации молодежи»3140000000</v>
      </c>
      <c r="E139" s="55">
        <v>36642.9</v>
      </c>
      <c r="F139" s="30"/>
      <c r="G139" s="30">
        <f t="shared" si="37"/>
        <v>36642.9</v>
      </c>
      <c r="H139" s="30">
        <v>1133.9000000000001</v>
      </c>
      <c r="I139" s="30">
        <f t="shared" si="32"/>
        <v>37776.800000000003</v>
      </c>
      <c r="J139" s="30">
        <v>10970.6</v>
      </c>
      <c r="K139" s="30">
        <f t="shared" si="33"/>
        <v>48747.4</v>
      </c>
      <c r="L139" s="30">
        <v>7532.9</v>
      </c>
      <c r="M139" s="30">
        <f t="shared" si="38"/>
        <v>56280.3</v>
      </c>
      <c r="N139" s="37">
        <v>-392.2</v>
      </c>
      <c r="O139" s="36">
        <f t="shared" si="34"/>
        <v>19637.400000000001</v>
      </c>
      <c r="P139" s="29">
        <f t="shared" si="35"/>
        <v>55888.100000000006</v>
      </c>
      <c r="Q139" s="54">
        <f t="shared" si="31"/>
        <v>152.5209522172099</v>
      </c>
      <c r="R139" s="54">
        <f t="shared" si="30"/>
        <v>114.64837099004255</v>
      </c>
    </row>
    <row r="140" spans="1:18" s="22" customFormat="1" ht="37.5" customHeight="1" x14ac:dyDescent="0.3">
      <c r="A140" s="13"/>
      <c r="B140" s="5" t="s">
        <v>9</v>
      </c>
      <c r="C140" s="48" t="s">
        <v>211</v>
      </c>
      <c r="D140" s="50" t="str">
        <f t="shared" si="36"/>
        <v>Подпрограмма «Создание условий для реализации государственной программы»3150000000</v>
      </c>
      <c r="E140" s="55">
        <v>19984.5</v>
      </c>
      <c r="F140" s="30">
        <v>556.1</v>
      </c>
      <c r="G140" s="30">
        <f t="shared" si="37"/>
        <v>20540.599999999999</v>
      </c>
      <c r="H140" s="30">
        <v>-311.3</v>
      </c>
      <c r="I140" s="30">
        <f t="shared" si="32"/>
        <v>20229.3</v>
      </c>
      <c r="J140" s="30">
        <v>2160.3000000000002</v>
      </c>
      <c r="K140" s="30">
        <f t="shared" si="33"/>
        <v>22389.599999999999</v>
      </c>
      <c r="L140" s="30">
        <v>3115.4</v>
      </c>
      <c r="M140" s="30">
        <f t="shared" si="38"/>
        <v>25505</v>
      </c>
      <c r="N140" s="37">
        <v>1287.5999999999999</v>
      </c>
      <c r="O140" s="36">
        <f t="shared" si="34"/>
        <v>5520.5</v>
      </c>
      <c r="P140" s="29">
        <f t="shared" si="35"/>
        <v>26792.6</v>
      </c>
      <c r="Q140" s="54">
        <f t="shared" si="31"/>
        <v>134.0669018489329</v>
      </c>
      <c r="R140" s="54">
        <f t="shared" si="30"/>
        <v>119.6653803551649</v>
      </c>
    </row>
    <row r="141" spans="1:18" s="1" customFormat="1" ht="80.25" customHeight="1" x14ac:dyDescent="0.35">
      <c r="A141" s="12">
        <v>23</v>
      </c>
      <c r="B141" s="4" t="s">
        <v>212</v>
      </c>
      <c r="C141" s="48" t="s">
        <v>213</v>
      </c>
      <c r="D141" s="50" t="str">
        <f t="shared" si="36"/>
        <v>Государственная программа Удмуртской Республики «Развитие социально-трудовых отношений и содействие занятости населения Удмуртской Республики»3200000000</v>
      </c>
      <c r="E141" s="40">
        <v>1505802.4</v>
      </c>
      <c r="F141" s="29">
        <v>9806</v>
      </c>
      <c r="G141" s="29">
        <f t="shared" si="37"/>
        <v>1515608.4</v>
      </c>
      <c r="H141" s="29">
        <v>-191711</v>
      </c>
      <c r="I141" s="29">
        <f t="shared" si="32"/>
        <v>1323897.3999999999</v>
      </c>
      <c r="J141" s="29">
        <v>23986.3</v>
      </c>
      <c r="K141" s="29">
        <f t="shared" si="33"/>
        <v>1347883.7</v>
      </c>
      <c r="L141" s="29">
        <v>36809.4</v>
      </c>
      <c r="M141" s="29">
        <f t="shared" si="38"/>
        <v>1384693.0999999999</v>
      </c>
      <c r="N141" s="37">
        <v>-189066.6</v>
      </c>
      <c r="O141" s="35">
        <f t="shared" si="34"/>
        <v>-121109.30000000002</v>
      </c>
      <c r="P141" s="29">
        <f t="shared" si="35"/>
        <v>1195626.4999999998</v>
      </c>
      <c r="Q141" s="52">
        <f t="shared" si="31"/>
        <v>79.401287977758557</v>
      </c>
      <c r="R141" s="52">
        <f t="shared" si="30"/>
        <v>88.703980914673849</v>
      </c>
    </row>
    <row r="142" spans="1:18" s="22" customFormat="1" ht="75" hidden="1" x14ac:dyDescent="0.3">
      <c r="A142" s="13"/>
      <c r="B142" s="20" t="s">
        <v>284</v>
      </c>
      <c r="C142" s="48"/>
      <c r="D142" s="50" t="str">
        <f t="shared" si="36"/>
        <v>Подпрограмма «Развитие системы социального партнерства в Удмуртской Республике»</v>
      </c>
      <c r="E142" s="56"/>
      <c r="F142" s="30"/>
      <c r="G142" s="30"/>
      <c r="H142" s="30">
        <v>150</v>
      </c>
      <c r="I142" s="30">
        <f t="shared" si="32"/>
        <v>150</v>
      </c>
      <c r="J142" s="30"/>
      <c r="K142" s="30">
        <f t="shared" si="33"/>
        <v>150</v>
      </c>
      <c r="L142" s="29"/>
      <c r="M142" s="29">
        <f t="shared" si="38"/>
        <v>150</v>
      </c>
      <c r="N142" s="37"/>
      <c r="O142" s="36">
        <f t="shared" si="34"/>
        <v>150</v>
      </c>
      <c r="P142" s="29">
        <f t="shared" si="35"/>
        <v>150</v>
      </c>
      <c r="Q142" s="54"/>
      <c r="R142" s="54">
        <f t="shared" si="30"/>
        <v>100</v>
      </c>
    </row>
    <row r="143" spans="1:18" s="22" customFormat="1" ht="75" hidden="1" customHeight="1" x14ac:dyDescent="0.3">
      <c r="A143" s="13"/>
      <c r="B143" s="5" t="s">
        <v>214</v>
      </c>
      <c r="C143" s="48" t="s">
        <v>215</v>
      </c>
      <c r="D143" s="50" t="str">
        <f t="shared" si="36"/>
        <v>Подпрограмма «Оказание содействия добровольному переселению в Удмуртскую Республику соотечественников, проживающих за рубежом»3220000000</v>
      </c>
      <c r="E143" s="55">
        <v>780</v>
      </c>
      <c r="F143" s="30"/>
      <c r="G143" s="30">
        <f t="shared" si="37"/>
        <v>780</v>
      </c>
      <c r="H143" s="33"/>
      <c r="I143" s="33">
        <f t="shared" si="32"/>
        <v>780</v>
      </c>
      <c r="J143" s="33"/>
      <c r="K143" s="30">
        <f t="shared" si="33"/>
        <v>780</v>
      </c>
      <c r="L143" s="29"/>
      <c r="M143" s="29">
        <f t="shared" si="38"/>
        <v>780</v>
      </c>
      <c r="N143" s="37"/>
      <c r="O143" s="36">
        <f t="shared" si="34"/>
        <v>0</v>
      </c>
      <c r="P143" s="29">
        <f t="shared" si="35"/>
        <v>780</v>
      </c>
      <c r="Q143" s="54"/>
      <c r="R143" s="54">
        <f t="shared" si="30"/>
        <v>100</v>
      </c>
    </row>
    <row r="144" spans="1:18" s="22" customFormat="1" ht="37.5" hidden="1" customHeight="1" x14ac:dyDescent="0.3">
      <c r="A144" s="13"/>
      <c r="B144" s="5" t="s">
        <v>216</v>
      </c>
      <c r="C144" s="48" t="s">
        <v>217</v>
      </c>
      <c r="D144" s="50" t="str">
        <f t="shared" si="36"/>
        <v>Подпрограмма «Улучшение условий и охраны труда в Удмуртской Республике»3240000000</v>
      </c>
      <c r="E144" s="55"/>
      <c r="F144" s="30"/>
      <c r="G144" s="30"/>
      <c r="H144" s="30">
        <v>89.1</v>
      </c>
      <c r="I144" s="30">
        <f t="shared" si="32"/>
        <v>89.1</v>
      </c>
      <c r="J144" s="30">
        <v>110.3</v>
      </c>
      <c r="K144" s="30">
        <f t="shared" si="33"/>
        <v>199.39999999999998</v>
      </c>
      <c r="L144" s="29"/>
      <c r="M144" s="29">
        <f t="shared" si="38"/>
        <v>199.39999999999998</v>
      </c>
      <c r="N144" s="37"/>
      <c r="O144" s="36">
        <f t="shared" si="34"/>
        <v>199.39999999999998</v>
      </c>
      <c r="P144" s="29">
        <f t="shared" si="35"/>
        <v>199.39999999999998</v>
      </c>
      <c r="Q144" s="54"/>
      <c r="R144" s="54">
        <f t="shared" si="30"/>
        <v>100</v>
      </c>
    </row>
    <row r="145" spans="1:18" s="22" customFormat="1" ht="37.5" hidden="1" customHeight="1" x14ac:dyDescent="0.3">
      <c r="A145" s="13"/>
      <c r="B145" s="5" t="s">
        <v>218</v>
      </c>
      <c r="C145" s="48" t="s">
        <v>219</v>
      </c>
      <c r="D145" s="50" t="str">
        <f t="shared" si="36"/>
        <v>Подпрограмма «Кадровая обеспеченность экономики Удмуртской Республики»3250000000</v>
      </c>
      <c r="E145" s="55">
        <v>0</v>
      </c>
      <c r="F145" s="30"/>
      <c r="G145" s="30"/>
      <c r="H145" s="30">
        <v>350</v>
      </c>
      <c r="I145" s="30">
        <f t="shared" si="32"/>
        <v>350</v>
      </c>
      <c r="J145" s="30"/>
      <c r="K145" s="30">
        <f t="shared" si="33"/>
        <v>350</v>
      </c>
      <c r="L145" s="29"/>
      <c r="M145" s="29">
        <f t="shared" si="38"/>
        <v>350</v>
      </c>
      <c r="N145" s="37"/>
      <c r="O145" s="36">
        <f t="shared" si="34"/>
        <v>350</v>
      </c>
      <c r="P145" s="29">
        <f t="shared" si="35"/>
        <v>350</v>
      </c>
      <c r="Q145" s="54"/>
      <c r="R145" s="54">
        <f t="shared" si="30"/>
        <v>100</v>
      </c>
    </row>
    <row r="146" spans="1:18" s="22" customFormat="1" ht="38.25" customHeight="1" x14ac:dyDescent="0.3">
      <c r="A146" s="13"/>
      <c r="B146" s="5" t="s">
        <v>220</v>
      </c>
      <c r="C146" s="48" t="s">
        <v>221</v>
      </c>
      <c r="D146" s="50" t="str">
        <f t="shared" si="36"/>
        <v>Подпрограмма «Активная политика занятости населения и социальная поддержка безработных граждан»3260000000</v>
      </c>
      <c r="E146" s="55">
        <v>1360329.1</v>
      </c>
      <c r="F146" s="30">
        <v>9700</v>
      </c>
      <c r="G146" s="30">
        <f t="shared" si="37"/>
        <v>1370029.1</v>
      </c>
      <c r="H146" s="30">
        <v>-192300.1</v>
      </c>
      <c r="I146" s="30">
        <f t="shared" si="32"/>
        <v>1177729</v>
      </c>
      <c r="J146" s="30">
        <v>5393.8</v>
      </c>
      <c r="K146" s="30">
        <f t="shared" si="33"/>
        <v>1183122.8</v>
      </c>
      <c r="L146" s="30">
        <v>4985.8</v>
      </c>
      <c r="M146" s="29">
        <f t="shared" si="38"/>
        <v>1188108.6000000001</v>
      </c>
      <c r="N146" s="37">
        <v>-189066.6</v>
      </c>
      <c r="O146" s="36">
        <f t="shared" si="34"/>
        <v>-172220.50000000003</v>
      </c>
      <c r="P146" s="29">
        <f t="shared" si="35"/>
        <v>999042.00000000012</v>
      </c>
      <c r="Q146" s="54">
        <f>P146/E146*100</f>
        <v>73.44119889811958</v>
      </c>
      <c r="R146" s="54">
        <f t="shared" si="30"/>
        <v>84.441107888378113</v>
      </c>
    </row>
    <row r="147" spans="1:18" s="22" customFormat="1" ht="56.25" hidden="1" customHeight="1" x14ac:dyDescent="0.3">
      <c r="A147" s="13"/>
      <c r="B147" s="20" t="s">
        <v>285</v>
      </c>
      <c r="C147" s="48"/>
      <c r="D147" s="50" t="str">
        <f t="shared" si="36"/>
        <v>Подпрограмма «Дополнительные мероприятия в сфере занятости населения, направленные на снижение напряженности на рынке труда»</v>
      </c>
      <c r="E147" s="55"/>
      <c r="F147" s="30"/>
      <c r="G147" s="30"/>
      <c r="H147" s="30"/>
      <c r="I147" s="30">
        <f t="shared" si="32"/>
        <v>0</v>
      </c>
      <c r="J147" s="30"/>
      <c r="K147" s="30">
        <f t="shared" si="33"/>
        <v>0</v>
      </c>
      <c r="L147" s="29"/>
      <c r="M147" s="30">
        <f t="shared" si="38"/>
        <v>0</v>
      </c>
      <c r="N147" s="37"/>
      <c r="O147" s="36">
        <f t="shared" si="34"/>
        <v>0</v>
      </c>
      <c r="P147" s="29">
        <f t="shared" si="35"/>
        <v>0</v>
      </c>
      <c r="Q147" s="54"/>
      <c r="R147" s="54" t="e">
        <f t="shared" si="30"/>
        <v>#DIV/0!</v>
      </c>
    </row>
    <row r="148" spans="1:18" s="22" customFormat="1" ht="37.5" hidden="1" customHeight="1" x14ac:dyDescent="0.3">
      <c r="A148" s="13"/>
      <c r="B148" s="5" t="s">
        <v>9</v>
      </c>
      <c r="C148" s="48" t="s">
        <v>222</v>
      </c>
      <c r="D148" s="50" t="str">
        <f t="shared" si="36"/>
        <v>Подпрограмма «Создание условий для реализации государственной программы»3290000000</v>
      </c>
      <c r="E148" s="55">
        <v>144693.29999999999</v>
      </c>
      <c r="F148" s="30">
        <v>106</v>
      </c>
      <c r="G148" s="30">
        <f t="shared" si="37"/>
        <v>144799.29999999999</v>
      </c>
      <c r="H148" s="30"/>
      <c r="I148" s="30">
        <f t="shared" si="32"/>
        <v>144799.29999999999</v>
      </c>
      <c r="J148" s="30">
        <v>18482.2</v>
      </c>
      <c r="K148" s="30">
        <f t="shared" si="33"/>
        <v>163281.5</v>
      </c>
      <c r="L148" s="30">
        <v>31823.599999999999</v>
      </c>
      <c r="M148" s="30">
        <f t="shared" si="38"/>
        <v>195105.1</v>
      </c>
      <c r="N148" s="37"/>
      <c r="O148" s="36">
        <f t="shared" si="34"/>
        <v>50411.8</v>
      </c>
      <c r="P148" s="29">
        <f t="shared" si="35"/>
        <v>195105.1</v>
      </c>
      <c r="Q148" s="54">
        <f t="shared" ref="Q148:Q157" si="39">P148/E148*100</f>
        <v>134.84045218403341</v>
      </c>
      <c r="R148" s="54">
        <f t="shared" si="30"/>
        <v>119.49002183345941</v>
      </c>
    </row>
    <row r="149" spans="1:18" s="1" customFormat="1" ht="80.25" customHeight="1" x14ac:dyDescent="0.35">
      <c r="A149" s="12">
        <v>24</v>
      </c>
      <c r="B149" s="4" t="s">
        <v>223</v>
      </c>
      <c r="C149" s="48" t="s">
        <v>224</v>
      </c>
      <c r="D149" s="50" t="str">
        <f t="shared" si="36"/>
        <v>Государственная программа Удмуртской Республики «Комплексное развитие жилищно-коммунального хозяйства Удмуртской Республики»3400000000</v>
      </c>
      <c r="E149" s="40">
        <v>1597139.7</v>
      </c>
      <c r="F149" s="29">
        <v>-9538</v>
      </c>
      <c r="G149" s="29">
        <f t="shared" si="37"/>
        <v>1587601.7</v>
      </c>
      <c r="H149" s="29">
        <v>708500.9</v>
      </c>
      <c r="I149" s="29">
        <f t="shared" si="32"/>
        <v>2296102.6</v>
      </c>
      <c r="J149" s="29">
        <v>199294.1</v>
      </c>
      <c r="K149" s="29">
        <f t="shared" si="33"/>
        <v>2495396.7000000002</v>
      </c>
      <c r="L149" s="29">
        <v>167175.20000000001</v>
      </c>
      <c r="M149" s="29">
        <v>2662571.9000000004</v>
      </c>
      <c r="N149" s="37">
        <v>82504.5</v>
      </c>
      <c r="O149" s="35">
        <f t="shared" si="34"/>
        <v>1065432.2</v>
      </c>
      <c r="P149" s="29">
        <f t="shared" si="35"/>
        <v>2745076.4000000004</v>
      </c>
      <c r="Q149" s="52">
        <f t="shared" si="39"/>
        <v>171.87453295413047</v>
      </c>
      <c r="R149" s="52">
        <f t="shared" si="30"/>
        <v>110.00561153262727</v>
      </c>
    </row>
    <row r="150" spans="1:18" s="22" customFormat="1" ht="37.5" customHeight="1" x14ac:dyDescent="0.3">
      <c r="A150" s="13"/>
      <c r="B150" s="5" t="s">
        <v>225</v>
      </c>
      <c r="C150" s="48" t="s">
        <v>226</v>
      </c>
      <c r="D150" s="50" t="str">
        <f t="shared" si="36"/>
        <v>Подпрограмма «Повышение качества и надежности предоставления жилищно-коммунальных услуг»3410000000</v>
      </c>
      <c r="E150" s="55">
        <v>920603.6</v>
      </c>
      <c r="F150" s="30">
        <v>110766.6</v>
      </c>
      <c r="G150" s="29">
        <f t="shared" si="37"/>
        <v>1031370.2</v>
      </c>
      <c r="H150" s="30">
        <v>639023.19999999995</v>
      </c>
      <c r="I150" s="30">
        <f t="shared" si="32"/>
        <v>1670393.4</v>
      </c>
      <c r="J150" s="30">
        <v>90351.9</v>
      </c>
      <c r="K150" s="30">
        <f t="shared" si="33"/>
        <v>1760745.2999999998</v>
      </c>
      <c r="L150" s="30">
        <v>164995.79999999999</v>
      </c>
      <c r="M150" s="30">
        <f>K150+L150</f>
        <v>1925741.0999999999</v>
      </c>
      <c r="N150" s="37">
        <v>114154.2</v>
      </c>
      <c r="O150" s="36">
        <f t="shared" si="34"/>
        <v>1005137.5</v>
      </c>
      <c r="P150" s="29">
        <f t="shared" si="35"/>
        <v>2039895.2999999998</v>
      </c>
      <c r="Q150" s="54">
        <f t="shared" si="39"/>
        <v>221.58237269547936</v>
      </c>
      <c r="R150" s="54">
        <f t="shared" ref="R150:R177" si="40">P150/K150*100</f>
        <v>115.85408179138688</v>
      </c>
    </row>
    <row r="151" spans="1:18" s="22" customFormat="1" ht="37.5" customHeight="1" x14ac:dyDescent="0.3">
      <c r="A151" s="13"/>
      <c r="B151" s="5" t="s">
        <v>227</v>
      </c>
      <c r="C151" s="48" t="s">
        <v>228</v>
      </c>
      <c r="D151" s="50" t="str">
        <f t="shared" si="36"/>
        <v>Подпрограмма «Обеспечение населения Удмуртской Республики питьевой водой»3420000000</v>
      </c>
      <c r="E151" s="55">
        <v>676536.1</v>
      </c>
      <c r="F151" s="30">
        <v>-120304.6</v>
      </c>
      <c r="G151" s="29">
        <f t="shared" si="37"/>
        <v>556231.5</v>
      </c>
      <c r="H151" s="30">
        <v>69477.7</v>
      </c>
      <c r="I151" s="30">
        <f t="shared" si="32"/>
        <v>625709.19999999995</v>
      </c>
      <c r="J151" s="30">
        <v>108942.2</v>
      </c>
      <c r="K151" s="30">
        <f t="shared" si="33"/>
        <v>734651.39999999991</v>
      </c>
      <c r="L151" s="30">
        <v>2179.4</v>
      </c>
      <c r="M151" s="30">
        <v>736830.79999999993</v>
      </c>
      <c r="N151" s="37">
        <v>-31649.7</v>
      </c>
      <c r="O151" s="36">
        <f t="shared" si="34"/>
        <v>60294.69999999999</v>
      </c>
      <c r="P151" s="29">
        <f t="shared" si="35"/>
        <v>705181.1</v>
      </c>
      <c r="Q151" s="54">
        <f t="shared" si="39"/>
        <v>104.23406821897605</v>
      </c>
      <c r="R151" s="54">
        <f t="shared" si="40"/>
        <v>95.988532792559852</v>
      </c>
    </row>
    <row r="152" spans="1:18" s="1" customFormat="1" ht="62.25" customHeight="1" x14ac:dyDescent="0.35">
      <c r="A152" s="12">
        <v>25</v>
      </c>
      <c r="B152" s="4" t="s">
        <v>229</v>
      </c>
      <c r="C152" s="48" t="s">
        <v>230</v>
      </c>
      <c r="D152" s="50" t="str">
        <f t="shared" si="36"/>
        <v>Государственная программа Удмуртской Республики «Развитие печати и массовых коммуникаций»3500000000</v>
      </c>
      <c r="E152" s="40">
        <v>129492.6</v>
      </c>
      <c r="F152" s="29">
        <v>2002.7</v>
      </c>
      <c r="G152" s="29">
        <f t="shared" si="37"/>
        <v>131495.30000000002</v>
      </c>
      <c r="H152" s="29">
        <v>25108</v>
      </c>
      <c r="I152" s="29">
        <f t="shared" si="32"/>
        <v>156603.30000000002</v>
      </c>
      <c r="J152" s="29">
        <v>61327.1</v>
      </c>
      <c r="K152" s="29">
        <f t="shared" si="33"/>
        <v>217930.40000000002</v>
      </c>
      <c r="L152" s="29">
        <v>58240.2</v>
      </c>
      <c r="M152" s="29">
        <f>K152+L152</f>
        <v>276170.60000000003</v>
      </c>
      <c r="N152" s="37">
        <v>2369.9</v>
      </c>
      <c r="O152" s="35">
        <f t="shared" si="34"/>
        <v>146678</v>
      </c>
      <c r="P152" s="29">
        <f t="shared" si="35"/>
        <v>278540.50000000006</v>
      </c>
      <c r="Q152" s="52">
        <f t="shared" si="39"/>
        <v>215.10148070237221</v>
      </c>
      <c r="R152" s="52">
        <f t="shared" si="40"/>
        <v>127.81167748969398</v>
      </c>
    </row>
    <row r="153" spans="1:18" s="22" customFormat="1" ht="56.25" customHeight="1" x14ac:dyDescent="0.3">
      <c r="A153" s="13"/>
      <c r="B153" s="5" t="s">
        <v>231</v>
      </c>
      <c r="C153" s="48" t="s">
        <v>232</v>
      </c>
      <c r="D153" s="50" t="str">
        <f t="shared" si="36"/>
        <v>Подпрограмма «Сохранение и поддержка теле- и радиовещания, электронных средств массовой информации, информационных агентств»3510000000</v>
      </c>
      <c r="E153" s="55">
        <v>42590</v>
      </c>
      <c r="F153" s="30">
        <v>0</v>
      </c>
      <c r="G153" s="30">
        <f t="shared" si="37"/>
        <v>42590</v>
      </c>
      <c r="H153" s="30">
        <v>24608</v>
      </c>
      <c r="I153" s="30">
        <f t="shared" si="32"/>
        <v>67198</v>
      </c>
      <c r="J153" s="30">
        <v>25811</v>
      </c>
      <c r="K153" s="30">
        <f t="shared" si="33"/>
        <v>93009</v>
      </c>
      <c r="L153" s="30">
        <v>28399</v>
      </c>
      <c r="M153" s="30">
        <f>K153+L153</f>
        <v>121408</v>
      </c>
      <c r="N153" s="37">
        <v>345.9</v>
      </c>
      <c r="O153" s="36">
        <f t="shared" si="34"/>
        <v>78818</v>
      </c>
      <c r="P153" s="29">
        <f t="shared" si="35"/>
        <v>121753.9</v>
      </c>
      <c r="Q153" s="54">
        <f t="shared" si="39"/>
        <v>285.87438365813568</v>
      </c>
      <c r="R153" s="54">
        <f t="shared" si="40"/>
        <v>130.90550376845252</v>
      </c>
    </row>
    <row r="154" spans="1:18" s="22" customFormat="1" ht="37.5" customHeight="1" x14ac:dyDescent="0.3">
      <c r="A154" s="13"/>
      <c r="B154" s="5" t="s">
        <v>233</v>
      </c>
      <c r="C154" s="48" t="s">
        <v>234</v>
      </c>
      <c r="D154" s="50" t="str">
        <f t="shared" si="36"/>
        <v>Подпрограмма «Сохранение и поддержка печатных средств массовой информации, полиграфии»3520000000</v>
      </c>
      <c r="E154" s="55">
        <v>77023.199999999997</v>
      </c>
      <c r="F154" s="30">
        <v>1800</v>
      </c>
      <c r="G154" s="30">
        <f t="shared" si="37"/>
        <v>78823.199999999997</v>
      </c>
      <c r="H154" s="30"/>
      <c r="I154" s="30">
        <f t="shared" si="32"/>
        <v>78823.199999999997</v>
      </c>
      <c r="J154" s="30">
        <v>31561.4</v>
      </c>
      <c r="K154" s="30">
        <f t="shared" si="33"/>
        <v>110384.6</v>
      </c>
      <c r="L154" s="30">
        <v>26213</v>
      </c>
      <c r="M154" s="30">
        <f>K154+L154</f>
        <v>136597.6</v>
      </c>
      <c r="N154" s="37">
        <v>1423.2</v>
      </c>
      <c r="O154" s="36">
        <f t="shared" si="34"/>
        <v>59574.400000000001</v>
      </c>
      <c r="P154" s="29">
        <f t="shared" si="35"/>
        <v>138020.80000000002</v>
      </c>
      <c r="Q154" s="54">
        <f t="shared" si="39"/>
        <v>179.19380134816524</v>
      </c>
      <c r="R154" s="54">
        <f t="shared" si="40"/>
        <v>125.03628223502193</v>
      </c>
    </row>
    <row r="155" spans="1:18" s="22" customFormat="1" ht="37.5" hidden="1" customHeight="1" x14ac:dyDescent="0.3">
      <c r="A155" s="13"/>
      <c r="B155" s="5" t="s">
        <v>235</v>
      </c>
      <c r="C155" s="48" t="s">
        <v>236</v>
      </c>
      <c r="D155" s="50" t="str">
        <f t="shared" si="36"/>
        <v>Подпрограмма «Сохранение и поддержка выпуска книжной продукции»3530000000</v>
      </c>
      <c r="E155" s="55">
        <v>650</v>
      </c>
      <c r="F155" s="30"/>
      <c r="G155" s="30">
        <f t="shared" si="37"/>
        <v>650</v>
      </c>
      <c r="H155" s="30">
        <v>500</v>
      </c>
      <c r="I155" s="30">
        <f t="shared" si="32"/>
        <v>1150</v>
      </c>
      <c r="J155" s="30">
        <v>2750</v>
      </c>
      <c r="K155" s="30">
        <f t="shared" si="33"/>
        <v>3900</v>
      </c>
      <c r="L155" s="30">
        <v>1300</v>
      </c>
      <c r="M155" s="30">
        <f>K155+L155</f>
        <v>5200</v>
      </c>
      <c r="N155" s="37"/>
      <c r="O155" s="36">
        <f t="shared" si="34"/>
        <v>4550</v>
      </c>
      <c r="P155" s="29">
        <f t="shared" si="35"/>
        <v>5200</v>
      </c>
      <c r="Q155" s="54">
        <f t="shared" si="39"/>
        <v>800</v>
      </c>
      <c r="R155" s="54">
        <f t="shared" si="40"/>
        <v>133.33333333333331</v>
      </c>
    </row>
    <row r="156" spans="1:18" s="22" customFormat="1" ht="37.5" customHeight="1" x14ac:dyDescent="0.3">
      <c r="A156" s="13"/>
      <c r="B156" s="5" t="s">
        <v>9</v>
      </c>
      <c r="C156" s="48" t="s">
        <v>237</v>
      </c>
      <c r="D156" s="50" t="str">
        <f t="shared" si="36"/>
        <v>Подпрограмма «Создание условий для реализации государственной программы»3540000000</v>
      </c>
      <c r="E156" s="55">
        <v>9229.4</v>
      </c>
      <c r="F156" s="30">
        <v>202.7</v>
      </c>
      <c r="G156" s="30">
        <f t="shared" si="37"/>
        <v>9432.1</v>
      </c>
      <c r="H156" s="30"/>
      <c r="I156" s="30">
        <f t="shared" si="32"/>
        <v>9432.1</v>
      </c>
      <c r="J156" s="30">
        <v>1204.7</v>
      </c>
      <c r="K156" s="30">
        <f t="shared" si="33"/>
        <v>10636.800000000001</v>
      </c>
      <c r="L156" s="30">
        <v>2328.3000000000002</v>
      </c>
      <c r="M156" s="30">
        <f>K156+L156</f>
        <v>12965.100000000002</v>
      </c>
      <c r="N156" s="37">
        <v>600.79999999999995</v>
      </c>
      <c r="O156" s="36">
        <f t="shared" si="34"/>
        <v>3735.7000000000003</v>
      </c>
      <c r="P156" s="29">
        <f t="shared" si="35"/>
        <v>13565.900000000001</v>
      </c>
      <c r="Q156" s="54">
        <f t="shared" si="39"/>
        <v>146.98571954839969</v>
      </c>
      <c r="R156" s="54">
        <f t="shared" si="40"/>
        <v>127.53741726835139</v>
      </c>
    </row>
    <row r="157" spans="1:18" s="1" customFormat="1" ht="78.75" customHeight="1" x14ac:dyDescent="0.35">
      <c r="A157" s="12">
        <v>26</v>
      </c>
      <c r="B157" s="4" t="s">
        <v>238</v>
      </c>
      <c r="C157" s="48" t="s">
        <v>239</v>
      </c>
      <c r="D157" s="50" t="str">
        <f t="shared" si="36"/>
        <v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Республике»3600000000</v>
      </c>
      <c r="E157" s="40">
        <v>1262517.2</v>
      </c>
      <c r="F157" s="29">
        <v>297129.40000000002</v>
      </c>
      <c r="G157" s="29">
        <f t="shared" si="37"/>
        <v>1559646.6</v>
      </c>
      <c r="H157" s="29">
        <v>19647.5</v>
      </c>
      <c r="I157" s="29">
        <f t="shared" si="32"/>
        <v>1579294.1</v>
      </c>
      <c r="J157" s="29">
        <v>571735</v>
      </c>
      <c r="K157" s="29">
        <f t="shared" si="33"/>
        <v>2151029.1</v>
      </c>
      <c r="L157" s="29">
        <v>180415.8</v>
      </c>
      <c r="M157" s="29">
        <v>2331444.9</v>
      </c>
      <c r="N157" s="37">
        <v>-1409</v>
      </c>
      <c r="O157" s="35">
        <f t="shared" si="34"/>
        <v>1068927.7</v>
      </c>
      <c r="P157" s="29">
        <f t="shared" si="35"/>
        <v>2330035.9</v>
      </c>
      <c r="Q157" s="52">
        <f t="shared" si="39"/>
        <v>184.55478467936913</v>
      </c>
      <c r="R157" s="52">
        <f t="shared" si="40"/>
        <v>108.32191438042375</v>
      </c>
    </row>
    <row r="158" spans="1:18" s="22" customFormat="1" ht="56.25" hidden="1" customHeight="1" x14ac:dyDescent="0.3">
      <c r="A158" s="13"/>
      <c r="B158" s="5" t="s">
        <v>240</v>
      </c>
      <c r="C158" s="48" t="s">
        <v>241</v>
      </c>
      <c r="D158" s="50" t="str">
        <f t="shared" si="36"/>
        <v>Подпрограмма «Реализация государственной политики в области архитектуры и градостроительства в Удмуртской Республике»3610000000</v>
      </c>
      <c r="E158" s="55"/>
      <c r="F158" s="30"/>
      <c r="G158" s="30"/>
      <c r="H158" s="30"/>
      <c r="I158" s="30">
        <f t="shared" si="32"/>
        <v>0</v>
      </c>
      <c r="J158" s="30"/>
      <c r="K158" s="30">
        <f t="shared" si="33"/>
        <v>0</v>
      </c>
      <c r="L158" s="29"/>
      <c r="M158" s="30">
        <f>K158+L158</f>
        <v>0</v>
      </c>
      <c r="N158" s="37"/>
      <c r="O158" s="36">
        <f t="shared" si="34"/>
        <v>0</v>
      </c>
      <c r="P158" s="29">
        <f t="shared" si="35"/>
        <v>0</v>
      </c>
      <c r="Q158" s="54"/>
      <c r="R158" s="54" t="e">
        <f t="shared" si="40"/>
        <v>#DIV/0!</v>
      </c>
    </row>
    <row r="159" spans="1:18" s="22" customFormat="1" ht="37.5" customHeight="1" x14ac:dyDescent="0.3">
      <c r="A159" s="13"/>
      <c r="B159" s="5" t="s">
        <v>242</v>
      </c>
      <c r="C159" s="48" t="s">
        <v>243</v>
      </c>
      <c r="D159" s="50" t="str">
        <f t="shared" si="36"/>
        <v>Подпрограмма «Стимулирование развития жилищного строительства»3620000000</v>
      </c>
      <c r="E159" s="55">
        <v>470138.5</v>
      </c>
      <c r="F159" s="30"/>
      <c r="G159" s="30">
        <f t="shared" si="37"/>
        <v>470138.5</v>
      </c>
      <c r="H159" s="30">
        <v>5504.3</v>
      </c>
      <c r="I159" s="30">
        <f t="shared" si="32"/>
        <v>475642.8</v>
      </c>
      <c r="J159" s="30">
        <v>504384.8</v>
      </c>
      <c r="K159" s="30">
        <f t="shared" si="33"/>
        <v>980027.6</v>
      </c>
      <c r="L159" s="30">
        <v>70000</v>
      </c>
      <c r="M159" s="30">
        <f>K159+L159</f>
        <v>1050027.6000000001</v>
      </c>
      <c r="N159" s="37">
        <v>-1407</v>
      </c>
      <c r="O159" s="36">
        <f t="shared" si="34"/>
        <v>579889.1</v>
      </c>
      <c r="P159" s="29">
        <f t="shared" si="35"/>
        <v>1048620.6000000001</v>
      </c>
      <c r="Q159" s="54">
        <f t="shared" ref="Q159:Q172" si="41">P159/E159*100</f>
        <v>223.04503885557131</v>
      </c>
      <c r="R159" s="54">
        <f t="shared" si="40"/>
        <v>106.99908859709666</v>
      </c>
    </row>
    <row r="160" spans="1:18" s="22" customFormat="1" ht="56.25" customHeight="1" x14ac:dyDescent="0.3">
      <c r="A160" s="13"/>
      <c r="B160" s="5" t="s">
        <v>244</v>
      </c>
      <c r="C160" s="48" t="s">
        <v>245</v>
      </c>
      <c r="D160" s="50" t="str">
        <f t="shared" si="36"/>
        <v>Подпрограмма «Планирование государственных капитальных вложений и реализация Адресной инвестиционной программы»3640000000</v>
      </c>
      <c r="E160" s="55">
        <v>260139.5</v>
      </c>
      <c r="F160" s="30">
        <v>294482.90000000002</v>
      </c>
      <c r="G160" s="30">
        <f t="shared" si="37"/>
        <v>554622.4</v>
      </c>
      <c r="H160" s="30">
        <v>14476.5</v>
      </c>
      <c r="I160" s="30">
        <f t="shared" si="32"/>
        <v>569098.9</v>
      </c>
      <c r="J160" s="30">
        <v>20846.400000000001</v>
      </c>
      <c r="K160" s="30">
        <f t="shared" si="33"/>
        <v>589945.30000000005</v>
      </c>
      <c r="L160" s="30">
        <v>101187.4</v>
      </c>
      <c r="M160" s="30">
        <v>691132.7</v>
      </c>
      <c r="N160" s="37">
        <v>2422.1999999999998</v>
      </c>
      <c r="O160" s="36">
        <f t="shared" si="34"/>
        <v>430993.20000000007</v>
      </c>
      <c r="P160" s="29">
        <f t="shared" si="35"/>
        <v>693554.89999999991</v>
      </c>
      <c r="Q160" s="54">
        <f t="shared" si="41"/>
        <v>266.60883871922562</v>
      </c>
      <c r="R160" s="54">
        <f t="shared" si="40"/>
        <v>117.56257741183799</v>
      </c>
    </row>
    <row r="161" spans="1:18" s="22" customFormat="1" ht="37.5" customHeight="1" x14ac:dyDescent="0.3">
      <c r="A161" s="13"/>
      <c r="B161" s="5" t="s">
        <v>9</v>
      </c>
      <c r="C161" s="48" t="s">
        <v>246</v>
      </c>
      <c r="D161" s="50" t="str">
        <f t="shared" si="36"/>
        <v>Подпрограмма «Создание условий для реализации государственной программы»3670000000</v>
      </c>
      <c r="E161" s="55">
        <v>59383.199999999997</v>
      </c>
      <c r="F161" s="30">
        <v>2646.5</v>
      </c>
      <c r="G161" s="30">
        <f t="shared" si="37"/>
        <v>62029.7</v>
      </c>
      <c r="H161" s="30"/>
      <c r="I161" s="30">
        <f t="shared" si="32"/>
        <v>62029.7</v>
      </c>
      <c r="J161" s="30">
        <v>6303.8</v>
      </c>
      <c r="K161" s="30">
        <f t="shared" si="33"/>
        <v>68333.5</v>
      </c>
      <c r="L161" s="30">
        <v>9228.4</v>
      </c>
      <c r="M161" s="30">
        <f t="shared" ref="M161:M174" si="42">K161+L161</f>
        <v>77561.899999999994</v>
      </c>
      <c r="N161" s="37">
        <v>3775.8</v>
      </c>
      <c r="O161" s="36">
        <f t="shared" si="34"/>
        <v>18178.699999999997</v>
      </c>
      <c r="P161" s="29">
        <f t="shared" si="35"/>
        <v>81337.7</v>
      </c>
      <c r="Q161" s="54">
        <f t="shared" si="41"/>
        <v>136.9708941249377</v>
      </c>
      <c r="R161" s="54">
        <f t="shared" si="40"/>
        <v>119.03049016953618</v>
      </c>
    </row>
    <row r="162" spans="1:18" s="22" customFormat="1" ht="37.5" customHeight="1" x14ac:dyDescent="0.3">
      <c r="A162" s="13"/>
      <c r="B162" s="5" t="s">
        <v>247</v>
      </c>
      <c r="C162" s="48" t="s">
        <v>248</v>
      </c>
      <c r="D162" s="50" t="str">
        <f t="shared" si="36"/>
        <v>Подпрограмма «Обеспечение жильём молодых семей»3680000000</v>
      </c>
      <c r="E162" s="55">
        <v>263077.3</v>
      </c>
      <c r="F162" s="30"/>
      <c r="G162" s="30">
        <f t="shared" si="37"/>
        <v>263077.3</v>
      </c>
      <c r="H162" s="30">
        <v>-333.3</v>
      </c>
      <c r="I162" s="30">
        <f t="shared" si="32"/>
        <v>262744</v>
      </c>
      <c r="J162" s="30">
        <v>20000</v>
      </c>
      <c r="K162" s="30">
        <f t="shared" si="33"/>
        <v>282744</v>
      </c>
      <c r="L162" s="30">
        <v>0</v>
      </c>
      <c r="M162" s="30">
        <f t="shared" si="42"/>
        <v>282744</v>
      </c>
      <c r="N162" s="37">
        <v>-6200</v>
      </c>
      <c r="O162" s="36">
        <f t="shared" si="34"/>
        <v>19666.7</v>
      </c>
      <c r="P162" s="29">
        <f t="shared" si="35"/>
        <v>276544</v>
      </c>
      <c r="Q162" s="54">
        <f t="shared" si="41"/>
        <v>105.11891371851543</v>
      </c>
      <c r="R162" s="54">
        <f t="shared" si="40"/>
        <v>97.80720368955663</v>
      </c>
    </row>
    <row r="163" spans="1:18" s="22" customFormat="1" ht="37.5" hidden="1" customHeight="1" x14ac:dyDescent="0.3">
      <c r="A163" s="13"/>
      <c r="B163" s="5" t="s">
        <v>277</v>
      </c>
      <c r="C163" s="48" t="s">
        <v>278</v>
      </c>
      <c r="D163" s="50" t="str">
        <f t="shared" si="36"/>
        <v>Подпрограмма «Развитие инженерной инфраструктуры в Удмуртской Республике»3690000000</v>
      </c>
      <c r="E163" s="56">
        <v>209778.7</v>
      </c>
      <c r="F163" s="30"/>
      <c r="G163" s="30">
        <f t="shared" si="37"/>
        <v>209778.7</v>
      </c>
      <c r="H163" s="30"/>
      <c r="I163" s="30">
        <f t="shared" si="32"/>
        <v>209778.7</v>
      </c>
      <c r="J163" s="30">
        <v>20200</v>
      </c>
      <c r="K163" s="30">
        <f t="shared" si="33"/>
        <v>229978.7</v>
      </c>
      <c r="L163" s="29"/>
      <c r="M163" s="30">
        <f t="shared" si="42"/>
        <v>229978.7</v>
      </c>
      <c r="N163" s="37"/>
      <c r="O163" s="36">
        <f t="shared" si="34"/>
        <v>20200</v>
      </c>
      <c r="P163" s="29">
        <f t="shared" si="35"/>
        <v>229978.7</v>
      </c>
      <c r="Q163" s="54">
        <f t="shared" si="41"/>
        <v>109.62919495639929</v>
      </c>
      <c r="R163" s="54">
        <f t="shared" si="40"/>
        <v>100</v>
      </c>
    </row>
    <row r="164" spans="1:18" s="1" customFormat="1" ht="63.75" customHeight="1" x14ac:dyDescent="0.35">
      <c r="A164" s="12">
        <v>27</v>
      </c>
      <c r="B164" s="4" t="s">
        <v>249</v>
      </c>
      <c r="C164" s="48" t="s">
        <v>250</v>
      </c>
      <c r="D164" s="50" t="str">
        <f t="shared" si="36"/>
        <v>Государственная программа Удмуртской Республики «Развитие инвестиционной деятельности в Удмуртской Республике»3700000000</v>
      </c>
      <c r="E164" s="40">
        <v>239291.6</v>
      </c>
      <c r="F164" s="29">
        <v>97355.5</v>
      </c>
      <c r="G164" s="29">
        <f t="shared" si="37"/>
        <v>336647.1</v>
      </c>
      <c r="H164" s="29">
        <v>-11697.7</v>
      </c>
      <c r="I164" s="29">
        <f t="shared" si="32"/>
        <v>324949.39999999997</v>
      </c>
      <c r="J164" s="29">
        <v>-20000</v>
      </c>
      <c r="K164" s="29">
        <f t="shared" si="33"/>
        <v>304949.39999999997</v>
      </c>
      <c r="L164" s="29">
        <v>-31941.4</v>
      </c>
      <c r="M164" s="29">
        <f t="shared" si="42"/>
        <v>273007.99999999994</v>
      </c>
      <c r="N164" s="37">
        <v>16304.5</v>
      </c>
      <c r="O164" s="35">
        <f t="shared" si="34"/>
        <v>33716.400000000001</v>
      </c>
      <c r="P164" s="29">
        <f t="shared" si="35"/>
        <v>289312.49999999994</v>
      </c>
      <c r="Q164" s="52">
        <f t="shared" si="41"/>
        <v>120.90374254675046</v>
      </c>
      <c r="R164" s="52">
        <f t="shared" si="40"/>
        <v>94.87229684662438</v>
      </c>
    </row>
    <row r="165" spans="1:18" s="22" customFormat="1" ht="56.25" customHeight="1" x14ac:dyDescent="0.3">
      <c r="A165" s="13"/>
      <c r="B165" s="5" t="s">
        <v>251</v>
      </c>
      <c r="C165" s="48" t="s">
        <v>252</v>
      </c>
      <c r="D165" s="50" t="str">
        <f t="shared" si="36"/>
        <v>Подпрограмма «Формирование благоприятной деловой среды для реализации инвестиционных проектов в Удмуртской Республике»3710000000</v>
      </c>
      <c r="E165" s="55">
        <v>239291.6</v>
      </c>
      <c r="F165" s="30">
        <v>97355.5</v>
      </c>
      <c r="G165" s="30">
        <f t="shared" si="37"/>
        <v>336647.1</v>
      </c>
      <c r="H165" s="30">
        <v>-11697.7</v>
      </c>
      <c r="I165" s="30">
        <f t="shared" si="32"/>
        <v>324949.39999999997</v>
      </c>
      <c r="J165" s="30">
        <v>-20000</v>
      </c>
      <c r="K165" s="30">
        <f t="shared" si="33"/>
        <v>304949.39999999997</v>
      </c>
      <c r="L165" s="30">
        <v>-31941.4</v>
      </c>
      <c r="M165" s="30">
        <f t="shared" si="42"/>
        <v>273007.99999999994</v>
      </c>
      <c r="N165" s="37">
        <v>16304.5</v>
      </c>
      <c r="O165" s="36">
        <f t="shared" ref="O165:O177" si="43">F165+H165+J165+L165</f>
        <v>33716.400000000001</v>
      </c>
      <c r="P165" s="29">
        <f t="shared" ref="P165:P177" si="44">M165+N165</f>
        <v>289312.49999999994</v>
      </c>
      <c r="Q165" s="54">
        <f t="shared" si="41"/>
        <v>120.90374254675046</v>
      </c>
      <c r="R165" s="54">
        <f t="shared" si="40"/>
        <v>94.87229684662438</v>
      </c>
    </row>
    <row r="166" spans="1:18" s="1" customFormat="1" ht="60" customHeight="1" x14ac:dyDescent="0.35">
      <c r="A166" s="12">
        <v>28</v>
      </c>
      <c r="B166" s="4" t="s">
        <v>253</v>
      </c>
      <c r="C166" s="48" t="s">
        <v>254</v>
      </c>
      <c r="D166" s="50" t="str">
        <f t="shared" si="36"/>
        <v>Государственная программа Удмуртской Республики «Противодействие незаконному обороту наркотиков в Удмуртской Республике»3800000000</v>
      </c>
      <c r="E166" s="40">
        <v>10389.9</v>
      </c>
      <c r="F166" s="29"/>
      <c r="G166" s="29">
        <f t="shared" si="37"/>
        <v>10389.9</v>
      </c>
      <c r="H166" s="29">
        <v>740</v>
      </c>
      <c r="I166" s="29">
        <f t="shared" si="32"/>
        <v>11129.9</v>
      </c>
      <c r="J166" s="29">
        <v>0</v>
      </c>
      <c r="K166" s="29">
        <f t="shared" si="33"/>
        <v>11129.9</v>
      </c>
      <c r="L166" s="29"/>
      <c r="M166" s="29">
        <f t="shared" si="42"/>
        <v>11129.9</v>
      </c>
      <c r="N166" s="37">
        <v>-164.9</v>
      </c>
      <c r="O166" s="35">
        <f t="shared" si="43"/>
        <v>740</v>
      </c>
      <c r="P166" s="29">
        <f t="shared" si="44"/>
        <v>10965</v>
      </c>
      <c r="Q166" s="52">
        <f t="shared" si="41"/>
        <v>105.53518320676811</v>
      </c>
      <c r="R166" s="52">
        <f t="shared" si="40"/>
        <v>98.518405376508326</v>
      </c>
    </row>
    <row r="167" spans="1:18" s="22" customFormat="1" ht="56.25" hidden="1" customHeight="1" x14ac:dyDescent="0.3">
      <c r="A167" s="13"/>
      <c r="B167" s="5" t="s">
        <v>279</v>
      </c>
      <c r="C167" s="48" t="s">
        <v>280</v>
      </c>
      <c r="D167" s="50" t="str">
        <f t="shared" si="36"/>
        <v>Подпрограмма «Межведомственное взаимодействие по противодействию незаконному обороту наркотиков»3810000000</v>
      </c>
      <c r="E167" s="56">
        <v>495</v>
      </c>
      <c r="F167" s="30"/>
      <c r="G167" s="30">
        <f t="shared" si="37"/>
        <v>495</v>
      </c>
      <c r="H167" s="30"/>
      <c r="I167" s="30">
        <f t="shared" si="32"/>
        <v>495</v>
      </c>
      <c r="J167" s="30"/>
      <c r="K167" s="30">
        <f t="shared" si="33"/>
        <v>495</v>
      </c>
      <c r="L167" s="29"/>
      <c r="M167" s="30">
        <f t="shared" si="42"/>
        <v>495</v>
      </c>
      <c r="N167" s="37"/>
      <c r="O167" s="36">
        <f t="shared" si="43"/>
        <v>0</v>
      </c>
      <c r="P167" s="29">
        <f t="shared" si="44"/>
        <v>495</v>
      </c>
      <c r="Q167" s="54">
        <f t="shared" si="41"/>
        <v>100</v>
      </c>
      <c r="R167" s="54">
        <f t="shared" si="40"/>
        <v>100</v>
      </c>
    </row>
    <row r="168" spans="1:18" s="22" customFormat="1" ht="56.25" hidden="1" customHeight="1" x14ac:dyDescent="0.3">
      <c r="A168" s="13"/>
      <c r="B168" s="5" t="s">
        <v>255</v>
      </c>
      <c r="C168" s="48" t="s">
        <v>256</v>
      </c>
      <c r="D168" s="50" t="str">
        <f t="shared" si="36"/>
        <v>Подпрограмма «Меры совершенствования оказания помощи потребителям наркотических средств и психотропных веществ»3820000000</v>
      </c>
      <c r="E168" s="55">
        <v>6427.7</v>
      </c>
      <c r="F168" s="30"/>
      <c r="G168" s="30">
        <f t="shared" si="37"/>
        <v>6427.7</v>
      </c>
      <c r="H168" s="30"/>
      <c r="I168" s="30">
        <f t="shared" si="32"/>
        <v>6427.7</v>
      </c>
      <c r="J168" s="30">
        <v>-377.2</v>
      </c>
      <c r="K168" s="30">
        <f t="shared" si="33"/>
        <v>6050.5</v>
      </c>
      <c r="L168" s="29"/>
      <c r="M168" s="30">
        <f t="shared" si="42"/>
        <v>6050.5</v>
      </c>
      <c r="N168" s="37"/>
      <c r="O168" s="36">
        <f t="shared" si="43"/>
        <v>-377.2</v>
      </c>
      <c r="P168" s="29">
        <f t="shared" si="44"/>
        <v>6050.5</v>
      </c>
      <c r="Q168" s="54">
        <f t="shared" si="41"/>
        <v>94.131648956858598</v>
      </c>
      <c r="R168" s="54">
        <f t="shared" si="40"/>
        <v>100</v>
      </c>
    </row>
    <row r="169" spans="1:18" s="22" customFormat="1" ht="37.5" customHeight="1" x14ac:dyDescent="0.3">
      <c r="A169" s="13"/>
      <c r="B169" s="5" t="s">
        <v>268</v>
      </c>
      <c r="C169" s="48">
        <v>3830000000</v>
      </c>
      <c r="D169" s="50" t="str">
        <f t="shared" si="36"/>
        <v>Подпрограмма «Профилактика злоупотребления наркотическими средствами»3830000000</v>
      </c>
      <c r="E169" s="55">
        <v>3092.2</v>
      </c>
      <c r="F169" s="30"/>
      <c r="G169" s="30">
        <f t="shared" si="37"/>
        <v>3092.2</v>
      </c>
      <c r="H169" s="30">
        <v>740</v>
      </c>
      <c r="I169" s="30">
        <f t="shared" si="32"/>
        <v>3832.2</v>
      </c>
      <c r="J169" s="30"/>
      <c r="K169" s="30">
        <f t="shared" si="33"/>
        <v>3832.2</v>
      </c>
      <c r="L169" s="29"/>
      <c r="M169" s="30">
        <f t="shared" si="42"/>
        <v>3832.2</v>
      </c>
      <c r="N169" s="37">
        <v>-164.9</v>
      </c>
      <c r="O169" s="36">
        <f t="shared" si="43"/>
        <v>740</v>
      </c>
      <c r="P169" s="29">
        <f t="shared" si="44"/>
        <v>3667.2999999999997</v>
      </c>
      <c r="Q169" s="54">
        <f t="shared" si="41"/>
        <v>118.59840889981244</v>
      </c>
      <c r="R169" s="54">
        <f t="shared" si="40"/>
        <v>95.696988674912575</v>
      </c>
    </row>
    <row r="170" spans="1:18" s="22" customFormat="1" ht="56.25" hidden="1" customHeight="1" x14ac:dyDescent="0.3">
      <c r="A170" s="13"/>
      <c r="B170" s="5" t="s">
        <v>269</v>
      </c>
      <c r="C170" s="48">
        <v>3840000000</v>
      </c>
      <c r="D170" s="50" t="str">
        <f t="shared" si="36"/>
        <v>Подпрограмма «Комплексная реабилитация и ресоциализация лиц, потребляющих наркотические средства и психотропные вещества»3840000000</v>
      </c>
      <c r="E170" s="55">
        <v>375</v>
      </c>
      <c r="F170" s="30"/>
      <c r="G170" s="30">
        <f t="shared" si="37"/>
        <v>375</v>
      </c>
      <c r="H170" s="30"/>
      <c r="I170" s="30">
        <f t="shared" si="32"/>
        <v>375</v>
      </c>
      <c r="J170" s="30">
        <v>377.2</v>
      </c>
      <c r="K170" s="30">
        <f t="shared" si="33"/>
        <v>752.2</v>
      </c>
      <c r="L170" s="29"/>
      <c r="M170" s="30">
        <f t="shared" si="42"/>
        <v>752.2</v>
      </c>
      <c r="N170" s="37"/>
      <c r="O170" s="36">
        <f t="shared" si="43"/>
        <v>377.2</v>
      </c>
      <c r="P170" s="29">
        <f t="shared" si="44"/>
        <v>752.2</v>
      </c>
      <c r="Q170" s="54">
        <f t="shared" si="41"/>
        <v>200.5866666666667</v>
      </c>
      <c r="R170" s="54">
        <f t="shared" si="40"/>
        <v>100</v>
      </c>
    </row>
    <row r="171" spans="1:18" s="1" customFormat="1" ht="75" hidden="1" x14ac:dyDescent="0.3">
      <c r="A171" s="12">
        <v>29</v>
      </c>
      <c r="B171" s="4" t="s">
        <v>257</v>
      </c>
      <c r="C171" s="48" t="s">
        <v>258</v>
      </c>
      <c r="D171" s="50" t="str">
        <f t="shared" si="36"/>
        <v>Государственная программа Удмуртской Республики «Доступная среда»3900000000</v>
      </c>
      <c r="E171" s="40">
        <v>25153.8</v>
      </c>
      <c r="F171" s="29"/>
      <c r="G171" s="29">
        <f t="shared" si="37"/>
        <v>25153.8</v>
      </c>
      <c r="H171" s="29"/>
      <c r="I171" s="29">
        <f t="shared" si="32"/>
        <v>25153.8</v>
      </c>
      <c r="J171" s="29">
        <v>1980</v>
      </c>
      <c r="K171" s="29">
        <f t="shared" si="33"/>
        <v>27133.8</v>
      </c>
      <c r="L171" s="29"/>
      <c r="M171" s="29">
        <f t="shared" si="42"/>
        <v>27133.8</v>
      </c>
      <c r="N171" s="37"/>
      <c r="O171" s="35">
        <f t="shared" si="43"/>
        <v>1980</v>
      </c>
      <c r="P171" s="29">
        <f t="shared" si="44"/>
        <v>27133.8</v>
      </c>
      <c r="Q171" s="54">
        <f t="shared" si="41"/>
        <v>107.87157407628271</v>
      </c>
      <c r="R171" s="54">
        <f t="shared" si="40"/>
        <v>100</v>
      </c>
    </row>
    <row r="172" spans="1:18" s="22" customFormat="1" ht="75" hidden="1" customHeight="1" x14ac:dyDescent="0.3">
      <c r="A172" s="13"/>
      <c r="B172" s="5" t="s">
        <v>259</v>
      </c>
      <c r="C172" s="48" t="s">
        <v>260</v>
      </c>
      <c r="D172" s="50" t="str">
        <f t="shared" si="36"/>
        <v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населения»3910000000</v>
      </c>
      <c r="E172" s="55">
        <v>8274.2999999999993</v>
      </c>
      <c r="F172" s="30"/>
      <c r="G172" s="30">
        <f t="shared" si="37"/>
        <v>8274.2999999999993</v>
      </c>
      <c r="H172" s="30"/>
      <c r="I172" s="30">
        <f t="shared" si="32"/>
        <v>8274.2999999999993</v>
      </c>
      <c r="J172" s="30">
        <v>1980</v>
      </c>
      <c r="K172" s="30">
        <f t="shared" si="33"/>
        <v>10254.299999999999</v>
      </c>
      <c r="L172" s="29"/>
      <c r="M172" s="30">
        <f t="shared" si="42"/>
        <v>10254.299999999999</v>
      </c>
      <c r="N172" s="37"/>
      <c r="O172" s="36">
        <f t="shared" si="43"/>
        <v>1980</v>
      </c>
      <c r="P172" s="29">
        <f t="shared" si="44"/>
        <v>10254.299999999999</v>
      </c>
      <c r="Q172" s="54">
        <f t="shared" si="41"/>
        <v>123.92951669627644</v>
      </c>
      <c r="R172" s="54">
        <f t="shared" si="40"/>
        <v>100</v>
      </c>
    </row>
    <row r="173" spans="1:18" s="22" customFormat="1" ht="56.25" hidden="1" customHeight="1" x14ac:dyDescent="0.3">
      <c r="A173" s="13"/>
      <c r="B173" s="5" t="s">
        <v>261</v>
      </c>
      <c r="C173" s="48" t="s">
        <v>262</v>
      </c>
      <c r="D173" s="50" t="str">
        <f t="shared" si="36"/>
        <v>Подпрограмма «Совершенствование системы комплексной реабилитации и абилитации инвалидов»3920000000</v>
      </c>
      <c r="E173" s="55">
        <v>14379.5</v>
      </c>
      <c r="F173" s="30"/>
      <c r="G173" s="30">
        <f t="shared" si="37"/>
        <v>14379.5</v>
      </c>
      <c r="H173" s="30"/>
      <c r="I173" s="30">
        <f t="shared" si="32"/>
        <v>14379.5</v>
      </c>
      <c r="J173" s="30"/>
      <c r="K173" s="30">
        <f t="shared" si="33"/>
        <v>14379.5</v>
      </c>
      <c r="L173" s="29"/>
      <c r="M173" s="30">
        <f t="shared" si="42"/>
        <v>14379.5</v>
      </c>
      <c r="N173" s="37"/>
      <c r="O173" s="36">
        <f t="shared" si="43"/>
        <v>0</v>
      </c>
      <c r="P173" s="29">
        <f t="shared" si="44"/>
        <v>14379.5</v>
      </c>
      <c r="Q173" s="54"/>
      <c r="R173" s="54">
        <f t="shared" si="40"/>
        <v>100</v>
      </c>
    </row>
    <row r="174" spans="1:18" s="22" customFormat="1" ht="56.25" hidden="1" customHeight="1" x14ac:dyDescent="0.3">
      <c r="A174" s="13"/>
      <c r="B174" s="5" t="s">
        <v>270</v>
      </c>
      <c r="C174" s="48" t="s">
        <v>281</v>
      </c>
      <c r="D174" s="50" t="str">
        <f t="shared" si="36"/>
        <v>Направление на профессиональное обучение и дополнительное профессиональное образование безработных инвалидов молодого возраста3930200000</v>
      </c>
      <c r="E174" s="55">
        <v>2500</v>
      </c>
      <c r="F174" s="30"/>
      <c r="G174" s="30">
        <f t="shared" si="37"/>
        <v>2500</v>
      </c>
      <c r="H174" s="30"/>
      <c r="I174" s="30">
        <f t="shared" si="32"/>
        <v>2500</v>
      </c>
      <c r="J174" s="30"/>
      <c r="K174" s="30">
        <f t="shared" si="33"/>
        <v>2500</v>
      </c>
      <c r="L174" s="29"/>
      <c r="M174" s="30">
        <f t="shared" si="42"/>
        <v>2500</v>
      </c>
      <c r="N174" s="37"/>
      <c r="O174" s="36">
        <f t="shared" si="43"/>
        <v>0</v>
      </c>
      <c r="P174" s="29">
        <f t="shared" si="44"/>
        <v>2500</v>
      </c>
      <c r="Q174" s="54"/>
      <c r="R174" s="54">
        <f t="shared" si="40"/>
        <v>100</v>
      </c>
    </row>
    <row r="175" spans="1:18" s="60" customFormat="1" ht="19.5" customHeight="1" x14ac:dyDescent="0.3">
      <c r="A175" s="61">
        <v>1</v>
      </c>
      <c r="B175" s="62" t="s">
        <v>271</v>
      </c>
      <c r="C175" s="44"/>
      <c r="D175" s="50" t="str">
        <f t="shared" si="36"/>
        <v>Итого по государственным программам</v>
      </c>
      <c r="E175" s="37">
        <f>E5+E16+E18+E26+E33+E37+E46+E49+E52+E62+E68+E73+E88+E92+E97+E103+E108+E115+E121+E124+E130+E135+E141+E149+E152+E157+E164+E166+E171</f>
        <v>75184210.499999985</v>
      </c>
      <c r="F175" s="37">
        <f>F5+F16+F18+F26+F33+F37+F46+F49+F52+F62+F68+F73+F88+F92+F97+F103+F108+F115+F121+F124+F130+F135+F141+F149+F152+F157+F164+F166+F171</f>
        <v>4343858.6000000006</v>
      </c>
      <c r="G175" s="37">
        <f>G5+G16+G18+G26+G33+G37+G46+G49+G52+G62+G68+G73+G88+G92+G97+G103+G108+G115+G121+G124+G130+G135+G141+G149+G152+G157+G164+G166+G171</f>
        <v>79528069.100000009</v>
      </c>
      <c r="H175" s="37">
        <f>H5+H16+H18+H26+H33+H37+H46+H49+H52+H62+H68+H73+H88+H92+H97+H103+H108+H115+H121+H124+H130+H135+H141+H149+H152+H157+H164+H166+H171</f>
        <v>3719306.6</v>
      </c>
      <c r="I175" s="37">
        <f t="shared" si="32"/>
        <v>83247375.700000003</v>
      </c>
      <c r="J175" s="37">
        <f>J177-J176</f>
        <v>9014009</v>
      </c>
      <c r="K175" s="37">
        <f>I175+J175</f>
        <v>92261384.700000003</v>
      </c>
      <c r="L175" s="37">
        <f>L177-L176</f>
        <v>9109691</v>
      </c>
      <c r="M175" s="37">
        <v>101371075.69999999</v>
      </c>
      <c r="N175" s="37">
        <f>N177-N176</f>
        <v>4310866.3</v>
      </c>
      <c r="O175" s="37">
        <f t="shared" si="43"/>
        <v>26186865.200000003</v>
      </c>
      <c r="P175" s="37">
        <f t="shared" si="44"/>
        <v>105681941.99999999</v>
      </c>
      <c r="Q175" s="58">
        <f>P175/E175*100</f>
        <v>140.5640111097529</v>
      </c>
      <c r="R175" s="58">
        <f t="shared" si="40"/>
        <v>114.54623442260127</v>
      </c>
    </row>
    <row r="176" spans="1:18" ht="19.5" customHeight="1" x14ac:dyDescent="0.3">
      <c r="A176" s="9">
        <v>1</v>
      </c>
      <c r="B176" s="4" t="s">
        <v>273</v>
      </c>
      <c r="C176" s="45"/>
      <c r="D176" s="50" t="str">
        <f t="shared" si="36"/>
        <v xml:space="preserve">Непрограммные направления </v>
      </c>
      <c r="E176" s="57">
        <v>1545832</v>
      </c>
      <c r="F176" s="29">
        <v>5204002.8</v>
      </c>
      <c r="G176" s="29">
        <f>E176+F176</f>
        <v>6749834.7999999998</v>
      </c>
      <c r="H176" s="29">
        <v>420851.7</v>
      </c>
      <c r="I176" s="29">
        <f t="shared" si="32"/>
        <v>7170686.5</v>
      </c>
      <c r="J176" s="29">
        <v>-1340706.7</v>
      </c>
      <c r="K176" s="29">
        <f t="shared" ref="K176:K177" si="45">I176+J176</f>
        <v>5829979.7999999998</v>
      </c>
      <c r="L176" s="29">
        <v>361494.6</v>
      </c>
      <c r="M176" s="29">
        <f>K176+L176</f>
        <v>6191474.3999999994</v>
      </c>
      <c r="N176" s="37">
        <v>1262850.3</v>
      </c>
      <c r="O176" s="35">
        <f t="shared" si="43"/>
        <v>4645642.3999999994</v>
      </c>
      <c r="P176" s="29">
        <f t="shared" si="44"/>
        <v>7454324.6999999993</v>
      </c>
      <c r="Q176" s="59">
        <f>P176/E176*100</f>
        <v>482.22088169995186</v>
      </c>
      <c r="R176" s="59">
        <f t="shared" si="40"/>
        <v>127.86193015625886</v>
      </c>
    </row>
    <row r="177" spans="1:18" s="7" customFormat="1" ht="20.25" customHeight="1" x14ac:dyDescent="0.3">
      <c r="A177" s="10">
        <v>1</v>
      </c>
      <c r="B177" s="8" t="s">
        <v>272</v>
      </c>
      <c r="C177" s="46"/>
      <c r="D177" s="50" t="str">
        <f t="shared" si="36"/>
        <v>ИТОГО</v>
      </c>
      <c r="E177" s="37">
        <f>E175+E176</f>
        <v>76730042.499999985</v>
      </c>
      <c r="F177" s="37">
        <v>9547861.4000000004</v>
      </c>
      <c r="G177" s="37">
        <f>E177+F177</f>
        <v>86277903.899999991</v>
      </c>
      <c r="H177" s="37">
        <f>H175+H176</f>
        <v>4140158.3000000003</v>
      </c>
      <c r="I177" s="37">
        <f t="shared" si="32"/>
        <v>90418062.199999988</v>
      </c>
      <c r="J177" s="37">
        <v>7673302.2999999998</v>
      </c>
      <c r="K177" s="37">
        <f t="shared" si="45"/>
        <v>98091364.499999985</v>
      </c>
      <c r="L177" s="37">
        <v>9471185.5999999996</v>
      </c>
      <c r="M177" s="37">
        <f>K177+L177</f>
        <v>107562550.09999998</v>
      </c>
      <c r="N177" s="37">
        <v>5573716.5999999996</v>
      </c>
      <c r="O177" s="37">
        <f t="shared" si="43"/>
        <v>30832507.600000001</v>
      </c>
      <c r="P177" s="37">
        <f t="shared" si="44"/>
        <v>113136266.69999997</v>
      </c>
      <c r="Q177" s="58">
        <f>P177/E177*100</f>
        <v>147.44715761104914</v>
      </c>
      <c r="R177" s="58">
        <f t="shared" si="40"/>
        <v>115.33764187774142</v>
      </c>
    </row>
    <row r="178" spans="1:18" s="26" customFormat="1" hidden="1" x14ac:dyDescent="0.2">
      <c r="A178" s="25"/>
      <c r="B178" s="11"/>
      <c r="C178" s="47"/>
      <c r="D178" s="50" t="str">
        <f t="shared" si="36"/>
        <v/>
      </c>
      <c r="E178" s="39"/>
      <c r="F178" s="39"/>
      <c r="G178" s="39"/>
      <c r="H178" s="39"/>
      <c r="I178" s="39"/>
      <c r="J178" s="39"/>
      <c r="K178" s="41"/>
      <c r="L178" s="39"/>
      <c r="M178" s="39">
        <f>M176/M177*100</f>
        <v>5.7561617814414392</v>
      </c>
      <c r="N178" s="39"/>
      <c r="O178" s="39"/>
      <c r="P178" s="39">
        <f>P176/P177*100</f>
        <v>6.5888020856887621</v>
      </c>
      <c r="Q178" s="21"/>
      <c r="R178" s="60"/>
    </row>
    <row r="179" spans="1:18" s="26" customFormat="1" x14ac:dyDescent="0.2">
      <c r="A179" s="25"/>
      <c r="B179" s="11"/>
      <c r="C179" s="47"/>
      <c r="D179" s="47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21"/>
      <c r="R179" s="60"/>
    </row>
    <row r="180" spans="1:18" x14ac:dyDescent="0.2">
      <c r="P180" s="28"/>
    </row>
    <row r="181" spans="1:18" x14ac:dyDescent="0.2">
      <c r="P181" s="27"/>
    </row>
  </sheetData>
  <autoFilter ref="A4:Q178">
    <filterColumn colId="13">
      <customFilters>
        <customFilter operator="notEqual" val=" "/>
      </customFilters>
    </filterColumn>
  </autoFilter>
  <mergeCells count="3">
    <mergeCell ref="F3:Q3"/>
    <mergeCell ref="B1:R1"/>
    <mergeCell ref="A2:R2"/>
  </mergeCells>
  <printOptions horizontalCentered="1"/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подпрограм</vt:lpstr>
      <vt:lpstr>'с подпрограм'!Заголовки_для_печати</vt:lpstr>
      <vt:lpstr>'с подпрограм'!Область_печати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2021-11-18T06:09:21Z</dcterms:modified>
</cp:coreProperties>
</file>